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570" windowWidth="4830" windowHeight="4830" tabRatio="630" firstSheet="9" activeTab="19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  <sheet name="Novembro" sheetId="11" r:id="rId11"/>
    <sheet name="Dezembro" sheetId="12" r:id="rId12"/>
    <sheet name="JAN14" sheetId="13" r:id="rId13"/>
    <sheet name="FEV14" sheetId="14" r:id="rId14"/>
    <sheet name="MAR14" sheetId="15" r:id="rId15"/>
    <sheet name="ABR14" sheetId="16" r:id="rId16"/>
    <sheet name="MAI14" sheetId="17" r:id="rId17"/>
    <sheet name="JUN14" sheetId="18" r:id="rId18"/>
    <sheet name="JUL14" sheetId="19" r:id="rId19"/>
    <sheet name="AGO14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</externalReferences>
  <definedNames/>
  <calcPr fullCalcOnLoad="1"/>
</workbook>
</file>

<file path=xl/sharedStrings.xml><?xml version="1.0" encoding="utf-8"?>
<sst xmlns="http://schemas.openxmlformats.org/spreadsheetml/2006/main" count="951" uniqueCount="63">
  <si>
    <t>São Paulo</t>
  </si>
  <si>
    <t>Minas Gerais</t>
  </si>
  <si>
    <t>Rio de Janeiro</t>
  </si>
  <si>
    <t>Espirito Santo</t>
  </si>
  <si>
    <t>Sul</t>
  </si>
  <si>
    <t>Paraná</t>
  </si>
  <si>
    <t>Santa Catarina</t>
  </si>
  <si>
    <t>Goiás</t>
  </si>
  <si>
    <t>Mato Grosso</t>
  </si>
  <si>
    <t>Nordeste</t>
  </si>
  <si>
    <t>Pernambuco</t>
  </si>
  <si>
    <t>Ceará</t>
  </si>
  <si>
    <t>Bahia</t>
  </si>
  <si>
    <t>Alagoas</t>
  </si>
  <si>
    <t>Sergipe</t>
  </si>
  <si>
    <t>Maranhão</t>
  </si>
  <si>
    <t>Piauí</t>
  </si>
  <si>
    <t>Paraíba</t>
  </si>
  <si>
    <t>Norte</t>
  </si>
  <si>
    <t>Acre</t>
  </si>
  <si>
    <t>Amazonas</t>
  </si>
  <si>
    <t>Pará</t>
  </si>
  <si>
    <t>Rondônia</t>
  </si>
  <si>
    <t>Amapá</t>
  </si>
  <si>
    <t>Tocantins</t>
  </si>
  <si>
    <t>Mensal</t>
  </si>
  <si>
    <t>Acumulado</t>
  </si>
  <si>
    <t>Região</t>
  </si>
  <si>
    <t>Suldeste</t>
  </si>
  <si>
    <t>Subtotal</t>
  </si>
  <si>
    <t>Rio Grande do Sul</t>
  </si>
  <si>
    <t>Centro-Oeste</t>
  </si>
  <si>
    <t>Mato Grosso do Sul</t>
  </si>
  <si>
    <t>Distrito Federal</t>
  </si>
  <si>
    <t>Rio Grande do Norte</t>
  </si>
  <si>
    <t>Roraima</t>
  </si>
  <si>
    <t>Total</t>
  </si>
  <si>
    <t>Exportação</t>
  </si>
  <si>
    <t>JAF - UBA</t>
  </si>
  <si>
    <t>Comerciais de Postura de Ovo Branco</t>
  </si>
  <si>
    <t>Comerciais de Postura de Ovo Vermelho</t>
  </si>
  <si>
    <t>Comercias de Postura de Ovo Vermelho</t>
  </si>
  <si>
    <t>UBA-JAF</t>
  </si>
  <si>
    <t>Alojamento de Comerciais de Postura - Janeiro - 2013</t>
  </si>
  <si>
    <t>Alojamento de Comerciais - Postura - Fevereiro - 2013</t>
  </si>
  <si>
    <t>Alojamento de Comerciais - Postura - Março - 2013</t>
  </si>
  <si>
    <t>Alojamento de Comerciais - Postura - Abril - 2013</t>
  </si>
  <si>
    <t>Alojamento de Comerciais - Postura - Maio - 2013</t>
  </si>
  <si>
    <t>Alojamento de Comerciais - Postura - Junho - 2013</t>
  </si>
  <si>
    <t>Alojamento de Comerciais - Postura - Julho - 2013</t>
  </si>
  <si>
    <t>Alojamento de Comerciais - Postura - Agosto - 2013</t>
  </si>
  <si>
    <t>Alojamento de Comerciais - Postura - Setembro - 2013</t>
  </si>
  <si>
    <t>Alojamento de Comerciais - Postura - Outubro - 2013</t>
  </si>
  <si>
    <t>Alojamento de Comerciais - Postura - Novembro - 2013</t>
  </si>
  <si>
    <t>Alojamento de Comerciais - Postura - dezembro - 2013</t>
  </si>
  <si>
    <t>Alojamento de Comerciais de Postura - Janeiro - 2014</t>
  </si>
  <si>
    <t>Alojamento de Comerciais - Postura - Fevereiro - 2014</t>
  </si>
  <si>
    <t>Alojamento de Comerciais - Postura - Março - 2014</t>
  </si>
  <si>
    <t>ALOJAMENTO DE COMERCIAIS - POSTURA - ABRIL - 2014</t>
  </si>
  <si>
    <t>Alojamento de Comerciais - Postura - Maio - 2014</t>
  </si>
  <si>
    <t>Alojamento de Comerciais - Postura - Junho - 2014</t>
  </si>
  <si>
    <t>Alojamento de Comerciais - Postura - Julho - 2014</t>
  </si>
  <si>
    <t>Alojamento de Comerciais - Postura - Agosto - 2014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</si>
</sst>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#,##0.0"/>
    <numFmt numFmtId="191" formatCode="#,##0.000"/>
    <numFmt numFmtId="192" formatCode="#,##0.0000"/>
    <numFmt numFmtId="193" formatCode="0.0%"/>
    <numFmt numFmtId="194" formatCode="0.0000000000"/>
    <numFmt numFmtId="195" formatCode="0.00000000000"/>
    <numFmt numFmtId="196" formatCode="0.00000000"/>
    <numFmt numFmtId="197" formatCode="0.0000000"/>
    <numFmt numFmtId="198" formatCode="[$-416]dddd\,\ d&quot; de &quot;mmmm&quot; de &quot;yyyy"/>
  </numFmts>
  <fonts count="4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.5"/>
      <name val="Arial"/>
      <family val="2"/>
    </font>
    <font>
      <b/>
      <sz val="8.5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10" fontId="8" fillId="33" borderId="11" xfId="0" applyNumberFormat="1" applyFont="1" applyFill="1" applyBorder="1" applyAlignment="1">
      <alignment/>
    </xf>
    <xf numFmtId="0" fontId="9" fillId="33" borderId="12" xfId="0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10" fontId="8" fillId="33" borderId="12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left"/>
    </xf>
    <xf numFmtId="3" fontId="9" fillId="33" borderId="11" xfId="0" applyNumberFormat="1" applyFont="1" applyFill="1" applyBorder="1" applyAlignment="1">
      <alignment/>
    </xf>
    <xf numFmtId="10" fontId="9" fillId="33" borderId="11" xfId="0" applyNumberFormat="1" applyFont="1" applyFill="1" applyBorder="1" applyAlignment="1">
      <alignment/>
    </xf>
    <xf numFmtId="0" fontId="9" fillId="33" borderId="12" xfId="0" applyFont="1" applyFill="1" applyBorder="1" applyAlignment="1">
      <alignment horizontal="left"/>
    </xf>
    <xf numFmtId="0" fontId="9" fillId="33" borderId="12" xfId="0" applyFont="1" applyFill="1" applyBorder="1" applyAlignment="1">
      <alignment/>
    </xf>
    <xf numFmtId="10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0" fontId="8" fillId="33" borderId="13" xfId="0" applyFont="1" applyFill="1" applyBorder="1" applyAlignment="1">
      <alignment/>
    </xf>
    <xf numFmtId="3" fontId="9" fillId="33" borderId="14" xfId="0" applyNumberFormat="1" applyFont="1" applyFill="1" applyBorder="1" applyAlignment="1">
      <alignment/>
    </xf>
    <xf numFmtId="10" fontId="8" fillId="33" borderId="14" xfId="0" applyNumberFormat="1" applyFont="1" applyFill="1" applyBorder="1" applyAlignment="1">
      <alignment/>
    </xf>
    <xf numFmtId="10" fontId="8" fillId="33" borderId="15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10" fontId="8" fillId="0" borderId="11" xfId="0" applyNumberFormat="1" applyFont="1" applyFill="1" applyBorder="1" applyAlignment="1">
      <alignment/>
    </xf>
    <xf numFmtId="10" fontId="8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10" fontId="9" fillId="0" borderId="12" xfId="0" applyNumberFormat="1" applyFont="1" applyFill="1" applyBorder="1" applyAlignment="1">
      <alignment/>
    </xf>
    <xf numFmtId="10" fontId="9" fillId="0" borderId="12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3" fontId="9" fillId="0" borderId="11" xfId="0" applyNumberFormat="1" applyFont="1" applyFill="1" applyBorder="1" applyAlignment="1">
      <alignment/>
    </xf>
    <xf numFmtId="10" fontId="9" fillId="0" borderId="11" xfId="0" applyNumberFormat="1" applyFont="1" applyFill="1" applyBorder="1" applyAlignment="1">
      <alignment/>
    </xf>
    <xf numFmtId="10" fontId="9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10" fontId="8" fillId="0" borderId="11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3" xfId="0" applyFont="1" applyBorder="1" applyAlignment="1">
      <alignment/>
    </xf>
    <xf numFmtId="10" fontId="8" fillId="0" borderId="13" xfId="0" applyNumberFormat="1" applyFont="1" applyBorder="1" applyAlignment="1">
      <alignment/>
    </xf>
    <xf numFmtId="9" fontId="8" fillId="33" borderId="11" xfId="51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10" fontId="8" fillId="0" borderId="11" xfId="51" applyNumberFormat="1" applyFont="1" applyFill="1" applyBorder="1" applyAlignment="1">
      <alignment/>
    </xf>
    <xf numFmtId="10" fontId="8" fillId="33" borderId="11" xfId="51" applyNumberFormat="1" applyFont="1" applyFill="1" applyBorder="1" applyAlignment="1">
      <alignment/>
    </xf>
    <xf numFmtId="9" fontId="9" fillId="33" borderId="12" xfId="51" applyFont="1" applyFill="1" applyBorder="1" applyAlignment="1">
      <alignment/>
    </xf>
    <xf numFmtId="3" fontId="9" fillId="33" borderId="12" xfId="62" applyNumberFormat="1" applyFont="1" applyFill="1" applyBorder="1" applyAlignment="1">
      <alignment/>
    </xf>
    <xf numFmtId="3" fontId="9" fillId="33" borderId="12" xfId="51" applyNumberFormat="1" applyFont="1" applyFill="1" applyBorder="1" applyAlignment="1">
      <alignment/>
    </xf>
    <xf numFmtId="9" fontId="9" fillId="0" borderId="12" xfId="51" applyFont="1" applyFill="1" applyBorder="1" applyAlignment="1">
      <alignment/>
    </xf>
    <xf numFmtId="0" fontId="10" fillId="33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8" fillId="0" borderId="13" xfId="0" applyNumberFormat="1" applyFont="1" applyBorder="1" applyAlignment="1">
      <alignment/>
    </xf>
    <xf numFmtId="171" fontId="8" fillId="33" borderId="11" xfId="62" applyFont="1" applyFill="1" applyBorder="1" applyAlignment="1">
      <alignment/>
    </xf>
    <xf numFmtId="10" fontId="9" fillId="33" borderId="12" xfId="51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9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8" fillId="33" borderId="16" xfId="0" applyFont="1" applyFill="1" applyBorder="1" applyAlignment="1">
      <alignment horizontal="left"/>
    </xf>
    <xf numFmtId="0" fontId="8" fillId="33" borderId="16" xfId="0" applyFont="1" applyFill="1" applyBorder="1" applyAlignment="1">
      <alignment/>
    </xf>
    <xf numFmtId="0" fontId="9" fillId="33" borderId="17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10" fontId="0" fillId="0" borderId="13" xfId="0" applyNumberFormat="1" applyBorder="1" applyAlignment="1">
      <alignment/>
    </xf>
    <xf numFmtId="3" fontId="1" fillId="0" borderId="13" xfId="0" applyNumberFormat="1" applyFont="1" applyBorder="1" applyAlignment="1">
      <alignment/>
    </xf>
    <xf numFmtId="10" fontId="1" fillId="0" borderId="13" xfId="0" applyNumberFormat="1" applyFont="1" applyBorder="1" applyAlignment="1">
      <alignment/>
    </xf>
    <xf numFmtId="9" fontId="1" fillId="0" borderId="13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ivo\AppData\Local\Microsoft\Windows\Temporary%20Internet%20Files\Content.Outlook\5BM5V93B\Alojamento%20Poedeiras_Fev_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ivo\Desktop\Anexo%20sem%20t&#237;tulo%20001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ivo\AppData\Local\Microsoft\Windows\Temporary%20Internet%20Files\Content.Outlook\5BM5V93B\Alojamento%20de%20comerciais%20de%20postura_maio_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ivo\AppData\Local\Microsoft\Windows\Temporary%20Internet%20Files\Content.Outlook\5BM5V93B\Alojamento%20comerciais%20de%20postura_junho_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ivo\AppData\Local\Microsoft\Windows\Temporary%20Internet%20Files\Content.Outlook\5BM5V93B\alojamento_de_comerciais_de_postura%2007_2014xls%20(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ivo\AppData\Local\Microsoft\Windows\Temporary%20Internet%20Files\Content.Outlook\5BM5V93B\alojamento_comerciais_postura1_ago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11">
          <cell r="D11">
            <v>2269186</v>
          </cell>
          <cell r="H11">
            <v>684971</v>
          </cell>
        </row>
        <row r="12">
          <cell r="D12">
            <v>873738</v>
          </cell>
          <cell r="H12">
            <v>96397</v>
          </cell>
        </row>
        <row r="13">
          <cell r="D13">
            <v>6160</v>
          </cell>
          <cell r="H13">
            <v>10395</v>
          </cell>
        </row>
        <row r="18">
          <cell r="D18">
            <v>314276</v>
          </cell>
          <cell r="H18">
            <v>113009</v>
          </cell>
        </row>
        <row r="19">
          <cell r="D19">
            <v>354215</v>
          </cell>
          <cell r="H19">
            <v>134864</v>
          </cell>
        </row>
        <row r="24">
          <cell r="D24">
            <v>226998</v>
          </cell>
          <cell r="H24">
            <v>10312</v>
          </cell>
        </row>
        <row r="25">
          <cell r="D25">
            <v>319140</v>
          </cell>
          <cell r="H25">
            <v>71705</v>
          </cell>
        </row>
        <row r="26">
          <cell r="D26">
            <v>78492</v>
          </cell>
          <cell r="H26">
            <v>40802</v>
          </cell>
        </row>
        <row r="31">
          <cell r="D31">
            <v>394844</v>
          </cell>
          <cell r="H31">
            <v>102264</v>
          </cell>
        </row>
        <row r="32">
          <cell r="D32">
            <v>310578</v>
          </cell>
          <cell r="H32">
            <v>45130</v>
          </cell>
        </row>
        <row r="33">
          <cell r="D33">
            <v>90400</v>
          </cell>
          <cell r="H33">
            <v>29938</v>
          </cell>
        </row>
        <row r="34">
          <cell r="D34">
            <v>81260</v>
          </cell>
          <cell r="H34">
            <v>14300</v>
          </cell>
        </row>
        <row r="35">
          <cell r="D35">
            <v>86000</v>
          </cell>
          <cell r="H35">
            <v>1500</v>
          </cell>
        </row>
        <row r="36">
          <cell r="D36">
            <v>30370</v>
          </cell>
          <cell r="H36">
            <v>6480</v>
          </cell>
        </row>
        <row r="37">
          <cell r="D37">
            <v>0</v>
          </cell>
          <cell r="H37">
            <v>0</v>
          </cell>
        </row>
        <row r="38">
          <cell r="D38">
            <v>47370</v>
          </cell>
          <cell r="H38">
            <v>3960</v>
          </cell>
        </row>
        <row r="43">
          <cell r="D43">
            <v>0</v>
          </cell>
          <cell r="H43">
            <v>0</v>
          </cell>
        </row>
        <row r="44">
          <cell r="D44">
            <v>147763</v>
          </cell>
          <cell r="H44">
            <v>4040</v>
          </cell>
        </row>
        <row r="45">
          <cell r="D45">
            <v>77359</v>
          </cell>
          <cell r="H45">
            <v>5799</v>
          </cell>
        </row>
        <row r="46">
          <cell r="D46">
            <v>0</v>
          </cell>
          <cell r="H46">
            <v>9150</v>
          </cell>
        </row>
        <row r="47">
          <cell r="D47">
            <v>0</v>
          </cell>
          <cell r="H47">
            <v>0</v>
          </cell>
        </row>
        <row r="48">
          <cell r="D48">
            <v>0</v>
          </cell>
          <cell r="H4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">
        <row r="11">
          <cell r="D11">
            <v>4670862</v>
          </cell>
          <cell r="H11">
            <v>1047656</v>
          </cell>
        </row>
        <row r="12">
          <cell r="D12">
            <v>1489409</v>
          </cell>
          <cell r="H12">
            <v>180282</v>
          </cell>
        </row>
        <row r="13">
          <cell r="D13">
            <v>7282</v>
          </cell>
          <cell r="H13">
            <v>17265</v>
          </cell>
        </row>
        <row r="14">
          <cell r="D14">
            <v>1405198</v>
          </cell>
          <cell r="H14">
            <v>195713</v>
          </cell>
        </row>
        <row r="18">
          <cell r="D18">
            <v>499989</v>
          </cell>
          <cell r="H18">
            <v>391210</v>
          </cell>
        </row>
        <row r="19">
          <cell r="D19">
            <v>579453</v>
          </cell>
          <cell r="H19">
            <v>226477</v>
          </cell>
        </row>
        <row r="20">
          <cell r="D20">
            <v>43141</v>
          </cell>
          <cell r="H20">
            <v>290144</v>
          </cell>
        </row>
        <row r="24">
          <cell r="D24">
            <v>428437</v>
          </cell>
          <cell r="H24">
            <v>17254</v>
          </cell>
        </row>
        <row r="25">
          <cell r="D25">
            <v>643818</v>
          </cell>
          <cell r="H25">
            <v>159321</v>
          </cell>
        </row>
        <row r="26">
          <cell r="D26">
            <v>134271</v>
          </cell>
          <cell r="H26">
            <v>50464</v>
          </cell>
        </row>
        <row r="27">
          <cell r="D27">
            <v>24480</v>
          </cell>
          <cell r="H27">
            <v>25142</v>
          </cell>
        </row>
        <row r="31">
          <cell r="D31">
            <v>896621</v>
          </cell>
          <cell r="H31">
            <v>182773</v>
          </cell>
        </row>
        <row r="32">
          <cell r="D32">
            <v>559418</v>
          </cell>
          <cell r="H32">
            <v>109250</v>
          </cell>
        </row>
        <row r="33">
          <cell r="D33">
            <v>151864</v>
          </cell>
          <cell r="H33">
            <v>71548</v>
          </cell>
        </row>
        <row r="34">
          <cell r="D34">
            <v>109314</v>
          </cell>
          <cell r="H34">
            <v>82484</v>
          </cell>
        </row>
        <row r="35">
          <cell r="D35">
            <v>94250</v>
          </cell>
          <cell r="H35">
            <v>1800</v>
          </cell>
        </row>
        <row r="36">
          <cell r="D36">
            <v>81086</v>
          </cell>
          <cell r="H36">
            <v>10500</v>
          </cell>
        </row>
        <row r="37">
          <cell r="D37">
            <v>0</v>
          </cell>
          <cell r="H37">
            <v>0</v>
          </cell>
        </row>
        <row r="38">
          <cell r="D38">
            <v>67710</v>
          </cell>
          <cell r="H38">
            <v>6060</v>
          </cell>
        </row>
        <row r="39">
          <cell r="D39">
            <v>28620</v>
          </cell>
          <cell r="H39">
            <v>102509</v>
          </cell>
        </row>
        <row r="43">
          <cell r="D43">
            <v>0</v>
          </cell>
          <cell r="H43">
            <v>0</v>
          </cell>
        </row>
        <row r="44">
          <cell r="D44">
            <v>258763</v>
          </cell>
          <cell r="H44">
            <v>8627</v>
          </cell>
        </row>
        <row r="45">
          <cell r="D45">
            <v>160724</v>
          </cell>
          <cell r="H45">
            <v>5799</v>
          </cell>
        </row>
        <row r="46">
          <cell r="D46">
            <v>34910</v>
          </cell>
          <cell r="H46">
            <v>48820</v>
          </cell>
        </row>
        <row r="47">
          <cell r="D47">
            <v>0</v>
          </cell>
          <cell r="H47">
            <v>15600</v>
          </cell>
        </row>
        <row r="48">
          <cell r="D48">
            <v>0</v>
          </cell>
          <cell r="H48">
            <v>0</v>
          </cell>
        </row>
        <row r="49">
          <cell r="D49">
            <v>0</v>
          </cell>
          <cell r="H49">
            <v>0</v>
          </cell>
        </row>
        <row r="53">
          <cell r="D53">
            <v>0</v>
          </cell>
          <cell r="H53">
            <v>336516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3">
        <row r="11">
          <cell r="D11">
            <v>8824195</v>
          </cell>
          <cell r="H11">
            <v>2189024</v>
          </cell>
        </row>
        <row r="12">
          <cell r="D12">
            <v>3035699</v>
          </cell>
          <cell r="H12">
            <v>475756</v>
          </cell>
        </row>
        <row r="13">
          <cell r="D13">
            <v>17472</v>
          </cell>
          <cell r="H13">
            <v>37080</v>
          </cell>
        </row>
        <row r="14">
          <cell r="D14">
            <v>2597157</v>
          </cell>
          <cell r="H14">
            <v>412191</v>
          </cell>
        </row>
        <row r="18">
          <cell r="D18">
            <v>935868</v>
          </cell>
          <cell r="H18">
            <v>885228</v>
          </cell>
        </row>
        <row r="19">
          <cell r="D19">
            <v>1252173</v>
          </cell>
          <cell r="H19">
            <v>601321</v>
          </cell>
        </row>
        <row r="20">
          <cell r="D20">
            <v>77866</v>
          </cell>
          <cell r="H20">
            <v>711474</v>
          </cell>
        </row>
        <row r="24">
          <cell r="D24">
            <v>1051302</v>
          </cell>
          <cell r="H24">
            <v>161928</v>
          </cell>
        </row>
        <row r="25">
          <cell r="D25">
            <v>1656487</v>
          </cell>
          <cell r="H25">
            <v>402176</v>
          </cell>
        </row>
        <row r="26">
          <cell r="D26">
            <v>300129</v>
          </cell>
          <cell r="H26">
            <v>111008</v>
          </cell>
        </row>
        <row r="27">
          <cell r="D27">
            <v>24480</v>
          </cell>
          <cell r="H27">
            <v>35521</v>
          </cell>
        </row>
        <row r="31">
          <cell r="D31">
            <v>1657330</v>
          </cell>
          <cell r="H31">
            <v>344263</v>
          </cell>
        </row>
        <row r="32">
          <cell r="D32">
            <v>1115578</v>
          </cell>
          <cell r="H32">
            <v>209134</v>
          </cell>
        </row>
        <row r="33">
          <cell r="D33">
            <v>446664</v>
          </cell>
          <cell r="H33">
            <v>124462</v>
          </cell>
        </row>
        <row r="34">
          <cell r="D34">
            <v>202590</v>
          </cell>
          <cell r="H34">
            <v>127254</v>
          </cell>
        </row>
        <row r="35">
          <cell r="D35">
            <v>148490</v>
          </cell>
          <cell r="H35">
            <v>30800</v>
          </cell>
        </row>
        <row r="36">
          <cell r="D36">
            <v>137134</v>
          </cell>
          <cell r="H36">
            <v>31984</v>
          </cell>
        </row>
        <row r="37">
          <cell r="D37">
            <v>0</v>
          </cell>
          <cell r="H37">
            <v>0</v>
          </cell>
        </row>
        <row r="38">
          <cell r="D38">
            <v>111686</v>
          </cell>
          <cell r="H38">
            <v>10410</v>
          </cell>
        </row>
        <row r="39">
          <cell r="D39">
            <v>104617</v>
          </cell>
          <cell r="H39">
            <v>194019</v>
          </cell>
        </row>
        <row r="43">
          <cell r="D43">
            <v>0</v>
          </cell>
          <cell r="H43">
            <v>0</v>
          </cell>
        </row>
        <row r="44">
          <cell r="D44">
            <v>471381</v>
          </cell>
          <cell r="H44">
            <v>26195</v>
          </cell>
        </row>
        <row r="45">
          <cell r="D45">
            <v>327820</v>
          </cell>
          <cell r="H45">
            <v>11525</v>
          </cell>
        </row>
        <row r="46">
          <cell r="D46">
            <v>67166</v>
          </cell>
          <cell r="H46">
            <v>102720</v>
          </cell>
        </row>
        <row r="47">
          <cell r="D47">
            <v>0</v>
          </cell>
          <cell r="H47">
            <v>51168</v>
          </cell>
        </row>
        <row r="48">
          <cell r="D48">
            <v>0</v>
          </cell>
          <cell r="H48">
            <v>0</v>
          </cell>
        </row>
        <row r="49">
          <cell r="D49">
            <v>0</v>
          </cell>
          <cell r="H49">
            <v>0</v>
          </cell>
        </row>
        <row r="53">
          <cell r="D53">
            <v>0</v>
          </cell>
          <cell r="H53">
            <v>670751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4">
        <row r="11">
          <cell r="D11">
            <v>10963003</v>
          </cell>
          <cell r="H11">
            <v>2865841</v>
          </cell>
        </row>
        <row r="12">
          <cell r="D12">
            <v>3598781</v>
          </cell>
          <cell r="H12">
            <v>580643</v>
          </cell>
        </row>
        <row r="13">
          <cell r="D13">
            <v>24612</v>
          </cell>
          <cell r="H13">
            <v>51330</v>
          </cell>
        </row>
        <row r="14">
          <cell r="D14">
            <v>3448170</v>
          </cell>
          <cell r="H14">
            <v>528684</v>
          </cell>
        </row>
        <row r="18">
          <cell r="D18">
            <v>1104532</v>
          </cell>
          <cell r="H18">
            <v>1094323</v>
          </cell>
        </row>
        <row r="19">
          <cell r="D19">
            <v>1616903</v>
          </cell>
          <cell r="H19">
            <v>765817</v>
          </cell>
        </row>
        <row r="20">
          <cell r="D20">
            <v>85616</v>
          </cell>
          <cell r="H20">
            <v>912235</v>
          </cell>
        </row>
        <row r="24">
          <cell r="D24">
            <v>1257480</v>
          </cell>
          <cell r="H24">
            <v>232238</v>
          </cell>
        </row>
        <row r="25">
          <cell r="D25">
            <v>1769859</v>
          </cell>
          <cell r="H25">
            <v>619643</v>
          </cell>
        </row>
        <row r="26">
          <cell r="D26">
            <v>375280</v>
          </cell>
          <cell r="H26">
            <v>160520</v>
          </cell>
        </row>
        <row r="27">
          <cell r="D27">
            <v>48480</v>
          </cell>
          <cell r="H27">
            <v>60221</v>
          </cell>
        </row>
        <row r="31">
          <cell r="D31">
            <v>2049086</v>
          </cell>
          <cell r="H31">
            <v>504220</v>
          </cell>
        </row>
        <row r="32">
          <cell r="D32">
            <v>1450179</v>
          </cell>
          <cell r="H32">
            <v>228129</v>
          </cell>
        </row>
        <row r="33">
          <cell r="D33">
            <v>554751</v>
          </cell>
          <cell r="H33">
            <v>159660</v>
          </cell>
        </row>
        <row r="34">
          <cell r="D34">
            <v>224112</v>
          </cell>
          <cell r="H34">
            <v>200754</v>
          </cell>
        </row>
        <row r="35">
          <cell r="D35">
            <v>242740</v>
          </cell>
          <cell r="H35">
            <v>39440</v>
          </cell>
        </row>
        <row r="36">
          <cell r="D36">
            <v>162404</v>
          </cell>
          <cell r="H36">
            <v>39324</v>
          </cell>
        </row>
        <row r="37">
          <cell r="D37">
            <v>0</v>
          </cell>
          <cell r="H37">
            <v>0</v>
          </cell>
        </row>
        <row r="38">
          <cell r="D38">
            <v>152528</v>
          </cell>
          <cell r="H38">
            <v>13010</v>
          </cell>
        </row>
        <row r="39">
          <cell r="D39">
            <v>143377</v>
          </cell>
          <cell r="H39">
            <v>207853</v>
          </cell>
        </row>
        <row r="43">
          <cell r="D43">
            <v>0</v>
          </cell>
          <cell r="H43">
            <v>28060</v>
          </cell>
        </row>
        <row r="44">
          <cell r="D44">
            <v>568200</v>
          </cell>
          <cell r="H44">
            <v>44155</v>
          </cell>
        </row>
        <row r="45">
          <cell r="D45">
            <v>417361</v>
          </cell>
          <cell r="H45">
            <v>29147</v>
          </cell>
        </row>
        <row r="46">
          <cell r="D46">
            <v>87816</v>
          </cell>
          <cell r="H46">
            <v>137530</v>
          </cell>
        </row>
        <row r="47">
          <cell r="D47">
            <v>0</v>
          </cell>
          <cell r="H47">
            <v>86736</v>
          </cell>
        </row>
        <row r="48">
          <cell r="D48">
            <v>0</v>
          </cell>
          <cell r="H48">
            <v>0</v>
          </cell>
        </row>
        <row r="49">
          <cell r="D49">
            <v>0</v>
          </cell>
          <cell r="H49">
            <v>0</v>
          </cell>
        </row>
        <row r="53">
          <cell r="D53">
            <v>0</v>
          </cell>
          <cell r="H53">
            <v>803399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5">
        <row r="11">
          <cell r="D11">
            <v>12968539</v>
          </cell>
          <cell r="H11">
            <v>3448945</v>
          </cell>
        </row>
        <row r="12">
          <cell r="D12">
            <v>4501742</v>
          </cell>
          <cell r="H12">
            <v>641187</v>
          </cell>
        </row>
        <row r="13">
          <cell r="D13">
            <v>24612</v>
          </cell>
          <cell r="H13">
            <v>67585</v>
          </cell>
        </row>
        <row r="14">
          <cell r="D14">
            <v>3962148</v>
          </cell>
          <cell r="H14">
            <v>604427</v>
          </cell>
        </row>
        <row r="18">
          <cell r="D18">
            <v>1429157</v>
          </cell>
          <cell r="H18">
            <v>1219537</v>
          </cell>
        </row>
        <row r="19">
          <cell r="D19">
            <v>1803086</v>
          </cell>
          <cell r="H19">
            <v>925732</v>
          </cell>
        </row>
        <row r="20">
          <cell r="D20">
            <v>105623</v>
          </cell>
          <cell r="H20">
            <v>1034130</v>
          </cell>
        </row>
        <row r="24">
          <cell r="D24">
            <v>1516962</v>
          </cell>
          <cell r="H24">
            <v>248829</v>
          </cell>
        </row>
        <row r="25">
          <cell r="D25">
            <v>2215104</v>
          </cell>
          <cell r="H25">
            <v>747133</v>
          </cell>
        </row>
        <row r="26">
          <cell r="D26">
            <v>439401</v>
          </cell>
          <cell r="H26">
            <v>195378</v>
          </cell>
        </row>
        <row r="27">
          <cell r="D27">
            <v>48480</v>
          </cell>
          <cell r="H27">
            <v>67836</v>
          </cell>
        </row>
        <row r="31">
          <cell r="D31">
            <v>2441249</v>
          </cell>
          <cell r="H31">
            <v>610656</v>
          </cell>
        </row>
        <row r="32">
          <cell r="D32">
            <v>1875007</v>
          </cell>
          <cell r="H32">
            <v>345389</v>
          </cell>
        </row>
        <row r="33">
          <cell r="D33">
            <v>643857</v>
          </cell>
          <cell r="H33">
            <v>167080</v>
          </cell>
        </row>
        <row r="34">
          <cell r="D34">
            <v>251040</v>
          </cell>
          <cell r="H34">
            <v>274680</v>
          </cell>
        </row>
        <row r="35">
          <cell r="D35">
            <v>279612</v>
          </cell>
          <cell r="H35">
            <v>39640</v>
          </cell>
        </row>
        <row r="36">
          <cell r="D36">
            <v>203918</v>
          </cell>
          <cell r="H36">
            <v>40224</v>
          </cell>
        </row>
        <row r="37">
          <cell r="D37">
            <v>0</v>
          </cell>
          <cell r="H37">
            <v>0</v>
          </cell>
        </row>
        <row r="38">
          <cell r="D38">
            <v>199448</v>
          </cell>
          <cell r="H38">
            <v>15450</v>
          </cell>
        </row>
        <row r="39">
          <cell r="D39">
            <v>185197</v>
          </cell>
          <cell r="H39">
            <v>282143</v>
          </cell>
        </row>
        <row r="43">
          <cell r="D43">
            <v>0</v>
          </cell>
          <cell r="H43">
            <v>28060</v>
          </cell>
        </row>
        <row r="44">
          <cell r="D44">
            <v>727140</v>
          </cell>
          <cell r="H44">
            <v>50371</v>
          </cell>
        </row>
        <row r="45">
          <cell r="D45">
            <v>431081</v>
          </cell>
          <cell r="H45">
            <v>32240</v>
          </cell>
        </row>
        <row r="46">
          <cell r="D46">
            <v>109316</v>
          </cell>
          <cell r="H46">
            <v>162630</v>
          </cell>
        </row>
        <row r="47">
          <cell r="D47">
            <v>0</v>
          </cell>
          <cell r="H47">
            <v>86736</v>
          </cell>
        </row>
        <row r="48">
          <cell r="D48">
            <v>0</v>
          </cell>
          <cell r="H48">
            <v>0</v>
          </cell>
        </row>
        <row r="49">
          <cell r="D49">
            <v>0</v>
          </cell>
          <cell r="H49">
            <v>0</v>
          </cell>
        </row>
        <row r="53">
          <cell r="D53">
            <v>0</v>
          </cell>
          <cell r="H53">
            <v>1051563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6">
        <row r="11">
          <cell r="D11">
            <v>15285693</v>
          </cell>
          <cell r="H11">
            <v>4043844</v>
          </cell>
        </row>
        <row r="12">
          <cell r="D12">
            <v>5143120</v>
          </cell>
          <cell r="H12">
            <v>866599</v>
          </cell>
        </row>
        <row r="13">
          <cell r="D13">
            <v>35832</v>
          </cell>
          <cell r="H13">
            <v>82815</v>
          </cell>
        </row>
        <row r="14">
          <cell r="D14">
            <v>4775760</v>
          </cell>
          <cell r="H14">
            <v>685127</v>
          </cell>
        </row>
        <row r="18">
          <cell r="D18">
            <v>1624111</v>
          </cell>
          <cell r="H18">
            <v>1447233</v>
          </cell>
        </row>
        <row r="19">
          <cell r="D19">
            <v>2224765</v>
          </cell>
          <cell r="H19">
            <v>1081938</v>
          </cell>
        </row>
        <row r="20">
          <cell r="D20">
            <v>115623</v>
          </cell>
          <cell r="H20">
            <v>1248374</v>
          </cell>
        </row>
        <row r="24">
          <cell r="D24">
            <v>1784044</v>
          </cell>
          <cell r="H24">
            <v>279299</v>
          </cell>
        </row>
        <row r="25">
          <cell r="D25">
            <v>2548255</v>
          </cell>
          <cell r="H25">
            <v>963908</v>
          </cell>
        </row>
        <row r="26">
          <cell r="D26">
            <v>488959</v>
          </cell>
          <cell r="H26">
            <v>234224</v>
          </cell>
        </row>
        <row r="27">
          <cell r="D27">
            <v>72960</v>
          </cell>
          <cell r="H27">
            <v>82918</v>
          </cell>
        </row>
        <row r="31">
          <cell r="D31">
            <v>2823749</v>
          </cell>
          <cell r="H31">
            <v>683814</v>
          </cell>
        </row>
        <row r="32">
          <cell r="D32">
            <v>1923447</v>
          </cell>
          <cell r="H32">
            <v>488755</v>
          </cell>
        </row>
        <row r="33">
          <cell r="D33">
            <v>737907</v>
          </cell>
          <cell r="H33">
            <v>192820</v>
          </cell>
        </row>
        <row r="34">
          <cell r="D34">
            <v>277179</v>
          </cell>
          <cell r="H34">
            <v>349729</v>
          </cell>
        </row>
        <row r="35">
          <cell r="D35">
            <v>298483</v>
          </cell>
          <cell r="H35">
            <v>63990</v>
          </cell>
        </row>
        <row r="36">
          <cell r="D36">
            <v>224818</v>
          </cell>
          <cell r="H36">
            <v>43289</v>
          </cell>
        </row>
        <row r="37">
          <cell r="D37">
            <v>0</v>
          </cell>
          <cell r="H37">
            <v>0</v>
          </cell>
        </row>
        <row r="38">
          <cell r="D38">
            <v>232190</v>
          </cell>
          <cell r="H38">
            <v>16750</v>
          </cell>
        </row>
        <row r="39">
          <cell r="D39">
            <v>204577</v>
          </cell>
          <cell r="H39">
            <v>303345</v>
          </cell>
        </row>
        <row r="43">
          <cell r="D43">
            <v>12240</v>
          </cell>
          <cell r="H43">
            <v>45411</v>
          </cell>
        </row>
        <row r="44">
          <cell r="D44">
            <v>811253</v>
          </cell>
          <cell r="H44">
            <v>71459</v>
          </cell>
        </row>
        <row r="45">
          <cell r="D45">
            <v>533616</v>
          </cell>
          <cell r="H45">
            <v>39370</v>
          </cell>
        </row>
        <row r="46">
          <cell r="D46">
            <v>109316</v>
          </cell>
          <cell r="H46">
            <v>226883</v>
          </cell>
        </row>
        <row r="47">
          <cell r="D47">
            <v>0</v>
          </cell>
          <cell r="H47">
            <v>86736</v>
          </cell>
        </row>
        <row r="48">
          <cell r="D48">
            <v>0</v>
          </cell>
          <cell r="H48">
            <v>0</v>
          </cell>
        </row>
        <row r="49">
          <cell r="D49">
            <v>0</v>
          </cell>
          <cell r="H49">
            <v>0</v>
          </cell>
        </row>
        <row r="53">
          <cell r="D53">
            <v>0</v>
          </cell>
          <cell r="H53">
            <v>1160264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54"/>
  <sheetViews>
    <sheetView showGridLines="0" zoomScalePageLayoutView="0" workbookViewId="0" topLeftCell="A1">
      <selection activeCell="F54" sqref="F54"/>
    </sheetView>
  </sheetViews>
  <sheetFormatPr defaultColWidth="9.33203125" defaultRowHeight="12.75" customHeight="1"/>
  <cols>
    <col min="1" max="1" width="20.16015625" style="3" customWidth="1"/>
    <col min="2" max="8" width="11.83203125" style="3" customWidth="1"/>
    <col min="9" max="9" width="11.66015625" style="3" customWidth="1"/>
    <col min="10" max="16384" width="9.33203125" style="3" customWidth="1"/>
  </cols>
  <sheetData>
    <row r="4" ht="14.25" customHeight="1">
      <c r="C4" s="77" t="s">
        <v>43</v>
      </c>
    </row>
    <row r="6" spans="1:17" ht="12.75" customHeight="1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9" s="35" customFormat="1" ht="10.5" customHeight="1">
      <c r="A7" s="34"/>
      <c r="B7" s="101" t="s">
        <v>39</v>
      </c>
      <c r="C7" s="102"/>
      <c r="D7" s="102"/>
      <c r="E7" s="103"/>
      <c r="F7" s="101" t="s">
        <v>40</v>
      </c>
      <c r="G7" s="102"/>
      <c r="H7" s="102"/>
      <c r="I7" s="103"/>
    </row>
    <row r="8" spans="1:9" s="35" customFormat="1" ht="9.75" customHeight="1">
      <c r="A8" s="36" t="s">
        <v>27</v>
      </c>
      <c r="B8" s="104" t="s">
        <v>25</v>
      </c>
      <c r="C8" s="103"/>
      <c r="D8" s="104" t="s">
        <v>26</v>
      </c>
      <c r="E8" s="103"/>
      <c r="F8" s="104" t="s">
        <v>25</v>
      </c>
      <c r="G8" s="105"/>
      <c r="H8" s="104" t="s">
        <v>26</v>
      </c>
      <c r="I8" s="103"/>
    </row>
    <row r="9" spans="1:9" s="35" customFormat="1" ht="9.75" customHeight="1">
      <c r="A9" s="39" t="s">
        <v>28</v>
      </c>
      <c r="B9" s="39"/>
      <c r="C9" s="40"/>
      <c r="D9" s="39"/>
      <c r="E9" s="40"/>
      <c r="F9" s="39"/>
      <c r="G9" s="40"/>
      <c r="H9" s="39"/>
      <c r="I9" s="40"/>
    </row>
    <row r="10" spans="1:9" s="35" customFormat="1" ht="9.75" customHeight="1">
      <c r="A10" s="38"/>
      <c r="B10" s="39"/>
      <c r="C10" s="39"/>
      <c r="D10" s="39"/>
      <c r="E10" s="39"/>
      <c r="F10" s="39"/>
      <c r="G10" s="39"/>
      <c r="H10" s="39"/>
      <c r="I10" s="39"/>
    </row>
    <row r="11" spans="1:9" s="35" customFormat="1" ht="9.75" customHeight="1">
      <c r="A11" s="41" t="s">
        <v>0</v>
      </c>
      <c r="B11" s="42">
        <v>2082811</v>
      </c>
      <c r="C11" s="43">
        <f>B11*1/B51</f>
        <v>0.3665223027854527</v>
      </c>
      <c r="D11" s="42">
        <f>B11</f>
        <v>2082811</v>
      </c>
      <c r="E11" s="66">
        <f>D11*1/D51</f>
        <v>0.3665223027854527</v>
      </c>
      <c r="F11" s="42">
        <v>485132</v>
      </c>
      <c r="G11" s="66">
        <f>F11*1/F51</f>
        <v>0.2957662070836547</v>
      </c>
      <c r="H11" s="42">
        <f>F11</f>
        <v>485132</v>
      </c>
      <c r="I11" s="66">
        <f>H11*1/F51</f>
        <v>0.2957662070836547</v>
      </c>
    </row>
    <row r="12" spans="1:9" s="35" customFormat="1" ht="9.75" customHeight="1">
      <c r="A12" s="41" t="s">
        <v>1</v>
      </c>
      <c r="B12" s="42">
        <v>646364</v>
      </c>
      <c r="C12" s="43">
        <f>B12*1/B51</f>
        <v>0.1137437922680533</v>
      </c>
      <c r="D12" s="42">
        <f>B12</f>
        <v>646364</v>
      </c>
      <c r="E12" s="66">
        <f>D12*1/D51</f>
        <v>0.1137437922680533</v>
      </c>
      <c r="F12" s="42">
        <v>108674</v>
      </c>
      <c r="G12" s="66">
        <f>F12*1/F51</f>
        <v>0.06625433240563205</v>
      </c>
      <c r="H12" s="42">
        <f>F12</f>
        <v>108674</v>
      </c>
      <c r="I12" s="66">
        <f>H12*1/F51</f>
        <v>0.06625433240563205</v>
      </c>
    </row>
    <row r="13" spans="1:9" s="35" customFormat="1" ht="9.75" customHeight="1">
      <c r="A13" s="41" t="s">
        <v>2</v>
      </c>
      <c r="B13" s="42">
        <v>0</v>
      </c>
      <c r="C13" s="43">
        <f>B13*1/B51</f>
        <v>0</v>
      </c>
      <c r="D13" s="42">
        <f>B13</f>
        <v>0</v>
      </c>
      <c r="E13" s="66">
        <f>D13*1/D51</f>
        <v>0</v>
      </c>
      <c r="F13" s="42">
        <v>6180</v>
      </c>
      <c r="G13" s="66">
        <f>F13*1/F51</f>
        <v>0.0037677068504592274</v>
      </c>
      <c r="H13" s="42">
        <f>F13</f>
        <v>6180</v>
      </c>
      <c r="I13" s="66">
        <f>H13*1/F51</f>
        <v>0.0037677068504592274</v>
      </c>
    </row>
    <row r="14" spans="1:9" s="35" customFormat="1" ht="9.75" customHeight="1">
      <c r="A14" s="41" t="s">
        <v>3</v>
      </c>
      <c r="B14" s="42">
        <v>795644</v>
      </c>
      <c r="C14" s="43">
        <f>B14*1/B51</f>
        <v>0.14001331425531588</v>
      </c>
      <c r="D14" s="42">
        <f>B14</f>
        <v>795644</v>
      </c>
      <c r="E14" s="66">
        <f>D14*1/D51</f>
        <v>0.14001331425531588</v>
      </c>
      <c r="F14" s="42">
        <v>55400</v>
      </c>
      <c r="G14" s="66">
        <f>F14*1/F51</f>
        <v>0.03377523616754712</v>
      </c>
      <c r="H14" s="42">
        <f>F14</f>
        <v>55400</v>
      </c>
      <c r="I14" s="66">
        <f>H14*1/F51</f>
        <v>0.03377523616754712</v>
      </c>
    </row>
    <row r="15" spans="1:9" s="35" customFormat="1" ht="9.75" customHeight="1">
      <c r="A15" s="45" t="s">
        <v>29</v>
      </c>
      <c r="B15" s="46">
        <f aca="true" t="shared" si="0" ref="B15:G15">SUM(B11:B14)</f>
        <v>3524819</v>
      </c>
      <c r="C15" s="47">
        <f t="shared" si="0"/>
        <v>0.620279409308822</v>
      </c>
      <c r="D15" s="46">
        <f t="shared" si="0"/>
        <v>3524819</v>
      </c>
      <c r="E15" s="48">
        <f t="shared" si="0"/>
        <v>0.620279409308822</v>
      </c>
      <c r="F15" s="46">
        <f t="shared" si="0"/>
        <v>655386</v>
      </c>
      <c r="G15" s="48">
        <f t="shared" si="0"/>
        <v>0.3995634825072931</v>
      </c>
      <c r="H15" s="46">
        <f>F15</f>
        <v>655386</v>
      </c>
      <c r="I15" s="48">
        <f>SUM(I11:I14)</f>
        <v>0.3995634825072931</v>
      </c>
    </row>
    <row r="16" spans="1:9" s="35" customFormat="1" ht="9.75" customHeight="1">
      <c r="A16" s="39" t="s">
        <v>4</v>
      </c>
      <c r="B16" s="50"/>
      <c r="C16" s="51"/>
      <c r="D16" s="50"/>
      <c r="E16" s="52"/>
      <c r="F16" s="50"/>
      <c r="G16" s="52"/>
      <c r="H16" s="50"/>
      <c r="I16" s="52"/>
    </row>
    <row r="17" spans="1:9" s="35" customFormat="1" ht="9.75" customHeight="1">
      <c r="A17" s="38"/>
      <c r="B17" s="50"/>
      <c r="C17" s="51"/>
      <c r="D17" s="50"/>
      <c r="E17" s="52"/>
      <c r="F17" s="50"/>
      <c r="G17" s="52"/>
      <c r="H17" s="50"/>
      <c r="I17" s="52"/>
    </row>
    <row r="18" spans="1:9" s="35" customFormat="1" ht="9.75" customHeight="1">
      <c r="A18" s="49" t="s">
        <v>30</v>
      </c>
      <c r="B18" s="42">
        <v>97682</v>
      </c>
      <c r="C18" s="43">
        <f>B18*1/B51</f>
        <v>0.017189572928455146</v>
      </c>
      <c r="D18" s="42">
        <f>B18</f>
        <v>97682</v>
      </c>
      <c r="E18" s="44">
        <f>D18*1/D51</f>
        <v>0.017189572928455146</v>
      </c>
      <c r="F18" s="42">
        <v>215848</v>
      </c>
      <c r="G18" s="44">
        <f>F18*1/F51</f>
        <v>0.13159417285726915</v>
      </c>
      <c r="H18" s="42">
        <f>F18</f>
        <v>215848</v>
      </c>
      <c r="I18" s="44">
        <f>F18*1/F51</f>
        <v>0.13159417285726915</v>
      </c>
    </row>
    <row r="19" spans="1:9" s="35" customFormat="1" ht="9.75" customHeight="1">
      <c r="A19" s="37" t="s">
        <v>5</v>
      </c>
      <c r="B19" s="42">
        <v>286584</v>
      </c>
      <c r="C19" s="43">
        <f>B19*1/B51</f>
        <v>0.05043156946139913</v>
      </c>
      <c r="D19" s="42">
        <f>B19</f>
        <v>286584</v>
      </c>
      <c r="E19" s="44">
        <f>D19*1/D51</f>
        <v>0.05043156946139913</v>
      </c>
      <c r="F19" s="42">
        <v>185847</v>
      </c>
      <c r="G19" s="44">
        <f>F19*1/F51</f>
        <v>0.11330372411606732</v>
      </c>
      <c r="H19" s="42">
        <f>F19</f>
        <v>185847</v>
      </c>
      <c r="I19" s="44">
        <f>F19*1/F51</f>
        <v>0.11330372411606732</v>
      </c>
    </row>
    <row r="20" spans="1:9" s="35" customFormat="1" ht="9.75" customHeight="1">
      <c r="A20" s="49" t="s">
        <v>6</v>
      </c>
      <c r="B20" s="42">
        <v>25490</v>
      </c>
      <c r="C20" s="43">
        <f>B20*1/B51</f>
        <v>0.004485598308248415</v>
      </c>
      <c r="D20" s="42">
        <f>B20</f>
        <v>25490</v>
      </c>
      <c r="E20" s="44">
        <f>D20*1/D51</f>
        <v>0.004485598308248415</v>
      </c>
      <c r="F20" s="42">
        <v>202565</v>
      </c>
      <c r="G20" s="44">
        <f>F20*1/F51</f>
        <v>0.12349604177399245</v>
      </c>
      <c r="H20" s="42">
        <f>F20</f>
        <v>202565</v>
      </c>
      <c r="I20" s="44">
        <f>F20*1/F51</f>
        <v>0.12349604177399245</v>
      </c>
    </row>
    <row r="21" spans="1:9" s="35" customFormat="1" ht="9.75" customHeight="1">
      <c r="A21" s="53" t="s">
        <v>29</v>
      </c>
      <c r="B21" s="46">
        <f aca="true" t="shared" si="1" ref="B21:G21">SUM(B18:B20)</f>
        <v>409756</v>
      </c>
      <c r="C21" s="47">
        <f t="shared" si="1"/>
        <v>0.0721067406981027</v>
      </c>
      <c r="D21" s="46">
        <f t="shared" si="1"/>
        <v>409756</v>
      </c>
      <c r="E21" s="48">
        <f t="shared" si="1"/>
        <v>0.0721067406981027</v>
      </c>
      <c r="F21" s="46">
        <f t="shared" si="1"/>
        <v>604260</v>
      </c>
      <c r="G21" s="48">
        <f t="shared" si="1"/>
        <v>0.36839393874732895</v>
      </c>
      <c r="H21" s="46">
        <f>F21</f>
        <v>604260</v>
      </c>
      <c r="I21" s="48">
        <f>SUM(I18:I20)</f>
        <v>0.36839393874732895</v>
      </c>
    </row>
    <row r="22" spans="1:9" s="35" customFormat="1" ht="9.75" customHeight="1">
      <c r="A22" s="39" t="s">
        <v>31</v>
      </c>
      <c r="B22" s="50"/>
      <c r="C22" s="51"/>
      <c r="D22" s="50"/>
      <c r="E22" s="52"/>
      <c r="F22" s="50"/>
      <c r="G22" s="52"/>
      <c r="H22" s="50"/>
      <c r="I22" s="52"/>
    </row>
    <row r="23" spans="1:9" s="35" customFormat="1" ht="9.75" customHeight="1">
      <c r="A23" s="39"/>
      <c r="B23" s="42"/>
      <c r="C23" s="43"/>
      <c r="D23" s="42"/>
      <c r="E23" s="44"/>
      <c r="F23" s="42"/>
      <c r="G23" s="44"/>
      <c r="H23" s="42"/>
      <c r="I23" s="44"/>
    </row>
    <row r="24" spans="1:9" s="35" customFormat="1" ht="9.75" customHeight="1">
      <c r="A24" s="49" t="s">
        <v>7</v>
      </c>
      <c r="B24" s="42">
        <v>271850</v>
      </c>
      <c r="C24" s="43">
        <f>B24*1/B51</f>
        <v>0.04783875637886746</v>
      </c>
      <c r="D24" s="42">
        <f>B24</f>
        <v>271850</v>
      </c>
      <c r="E24" s="44">
        <f>D24*1/D51</f>
        <v>0.04783875637886746</v>
      </c>
      <c r="F24" s="42">
        <v>17312</v>
      </c>
      <c r="G24" s="44">
        <f>F24*1/F51</f>
        <v>0.010554456471707142</v>
      </c>
      <c r="H24" s="42">
        <f>F24</f>
        <v>17312</v>
      </c>
      <c r="I24" s="44">
        <f>F24*1/F51</f>
        <v>0.010554456471707142</v>
      </c>
    </row>
    <row r="25" spans="1:9" s="35" customFormat="1" ht="9.75" customHeight="1">
      <c r="A25" s="49" t="s">
        <v>8</v>
      </c>
      <c r="B25" s="42">
        <v>455460</v>
      </c>
      <c r="C25" s="43">
        <f>B25*1/B51</f>
        <v>0.08014949413396717</v>
      </c>
      <c r="D25" s="42">
        <f>B25</f>
        <v>455460</v>
      </c>
      <c r="E25" s="44">
        <f>D25*1/D51</f>
        <v>0.08014949413396717</v>
      </c>
      <c r="F25" s="42">
        <v>84755</v>
      </c>
      <c r="G25" s="44">
        <f>F25*1/F51</f>
        <v>0.05167184370722845</v>
      </c>
      <c r="H25" s="42">
        <f>F25</f>
        <v>84755</v>
      </c>
      <c r="I25" s="44">
        <f>F25*1/F51</f>
        <v>0.05167184370722845</v>
      </c>
    </row>
    <row r="26" spans="1:9" s="35" customFormat="1" ht="9.75" customHeight="1">
      <c r="A26" s="49" t="s">
        <v>32</v>
      </c>
      <c r="B26" s="42">
        <v>48348</v>
      </c>
      <c r="C26" s="43">
        <f>B26*1/B51</f>
        <v>0.008508030875135127</v>
      </c>
      <c r="D26" s="42">
        <f>B26</f>
        <v>48348</v>
      </c>
      <c r="E26" s="44">
        <f>D26*1/D51</f>
        <v>0.008508030875135127</v>
      </c>
      <c r="F26" s="42">
        <v>30382</v>
      </c>
      <c r="G26" s="44">
        <f>F26*1/F51</f>
        <v>0.018522729697516546</v>
      </c>
      <c r="H26" s="42">
        <f>F26</f>
        <v>30382</v>
      </c>
      <c r="I26" s="44">
        <f>F26*1/F51</f>
        <v>0.018522729697516546</v>
      </c>
    </row>
    <row r="27" spans="1:9" s="35" customFormat="1" ht="9.75" customHeight="1">
      <c r="A27" s="49" t="s">
        <v>33</v>
      </c>
      <c r="B27" s="42">
        <v>0</v>
      </c>
      <c r="C27" s="43">
        <f>B27*1/B51</f>
        <v>0</v>
      </c>
      <c r="D27" s="42">
        <f>B27</f>
        <v>0</v>
      </c>
      <c r="E27" s="44">
        <f>D27*1/D51</f>
        <v>0</v>
      </c>
      <c r="F27" s="42">
        <v>4564</v>
      </c>
      <c r="G27" s="44">
        <f>F27*1/F51</f>
        <v>0.0027824941853553256</v>
      </c>
      <c r="H27" s="42">
        <f>F27</f>
        <v>4564</v>
      </c>
      <c r="I27" s="44">
        <f>F27*1/F51</f>
        <v>0.0027824941853553256</v>
      </c>
    </row>
    <row r="28" spans="1:9" s="35" customFormat="1" ht="9.75" customHeight="1">
      <c r="A28" s="53" t="s">
        <v>29</v>
      </c>
      <c r="B28" s="46">
        <f aca="true" t="shared" si="2" ref="B28:G28">SUM(B24:B27)</f>
        <v>775658</v>
      </c>
      <c r="C28" s="47">
        <f t="shared" si="2"/>
        <v>0.13649628138796976</v>
      </c>
      <c r="D28" s="46">
        <f t="shared" si="2"/>
        <v>775658</v>
      </c>
      <c r="E28" s="48">
        <f t="shared" si="2"/>
        <v>0.13649628138796976</v>
      </c>
      <c r="F28" s="46">
        <f t="shared" si="2"/>
        <v>137013</v>
      </c>
      <c r="G28" s="48">
        <f t="shared" si="2"/>
        <v>0.08353152406180746</v>
      </c>
      <c r="H28" s="46">
        <f>F28</f>
        <v>137013</v>
      </c>
      <c r="I28" s="48">
        <f>SUM(I24:I27)</f>
        <v>0.08353152406180746</v>
      </c>
    </row>
    <row r="29" spans="1:9" s="35" customFormat="1" ht="9.75" customHeight="1">
      <c r="A29" s="39" t="s">
        <v>9</v>
      </c>
      <c r="B29" s="42"/>
      <c r="C29" s="43"/>
      <c r="D29" s="42"/>
      <c r="E29" s="44"/>
      <c r="F29" s="42"/>
      <c r="G29" s="44"/>
      <c r="H29" s="42"/>
      <c r="I29" s="44"/>
    </row>
    <row r="30" spans="1:9" s="35" customFormat="1" ht="9.75" customHeight="1">
      <c r="A30" s="54"/>
      <c r="B30" s="42"/>
      <c r="C30" s="43"/>
      <c r="D30" s="42"/>
      <c r="E30" s="44"/>
      <c r="F30" s="42"/>
      <c r="G30" s="44"/>
      <c r="H30" s="42"/>
      <c r="I30" s="44"/>
    </row>
    <row r="31" spans="1:9" s="35" customFormat="1" ht="9.75" customHeight="1">
      <c r="A31" s="49" t="s">
        <v>10</v>
      </c>
      <c r="B31" s="42">
        <v>434756</v>
      </c>
      <c r="C31" s="43">
        <f>B31*1/B51</f>
        <v>0.07650611134173589</v>
      </c>
      <c r="D31" s="42">
        <f>B31</f>
        <v>434756</v>
      </c>
      <c r="E31" s="44">
        <f>D31*1/D51</f>
        <v>0.07650611134173589</v>
      </c>
      <c r="F31" s="42">
        <v>49602</v>
      </c>
      <c r="G31" s="44">
        <f>F31*1/F51</f>
        <v>0.030240419934705276</v>
      </c>
      <c r="H31" s="42">
        <f>F31</f>
        <v>49602</v>
      </c>
      <c r="I31" s="44">
        <f>F31*1/F51</f>
        <v>0.030240419934705276</v>
      </c>
    </row>
    <row r="32" spans="1:9" s="35" customFormat="1" ht="9.75" customHeight="1">
      <c r="A32" s="49" t="s">
        <v>11</v>
      </c>
      <c r="B32" s="42">
        <v>227960</v>
      </c>
      <c r="C32" s="43">
        <f>B32*1/B51</f>
        <v>0.04011522127690501</v>
      </c>
      <c r="D32" s="42">
        <f aca="true" t="shared" si="3" ref="D32:D39">B32</f>
        <v>227960</v>
      </c>
      <c r="E32" s="44">
        <f>D32*1/D51</f>
        <v>0.04011522127690501</v>
      </c>
      <c r="F32" s="42">
        <v>69546</v>
      </c>
      <c r="G32" s="44">
        <f>F32*1/F51</f>
        <v>0.04239950495502224</v>
      </c>
      <c r="H32" s="42">
        <f aca="true" t="shared" si="4" ref="H32:H39">F32</f>
        <v>69546</v>
      </c>
      <c r="I32" s="44">
        <f>F32*1/F51</f>
        <v>0.04239950495502224</v>
      </c>
    </row>
    <row r="33" spans="1:9" s="35" customFormat="1" ht="9.75" customHeight="1">
      <c r="A33" s="49" t="s">
        <v>12</v>
      </c>
      <c r="B33" s="42">
        <v>132700</v>
      </c>
      <c r="C33" s="43">
        <f>B33*1/B51</f>
        <v>0.02335185937640505</v>
      </c>
      <c r="D33" s="42">
        <f t="shared" si="3"/>
        <v>132700</v>
      </c>
      <c r="E33" s="44">
        <f>D33*1/D51</f>
        <v>0.02335185937640505</v>
      </c>
      <c r="F33" s="42">
        <v>11572</v>
      </c>
      <c r="G33" s="44">
        <f>F33*1/F51</f>
        <v>0.00705500059441977</v>
      </c>
      <c r="H33" s="42">
        <f t="shared" si="4"/>
        <v>11572</v>
      </c>
      <c r="I33" s="44">
        <f>F33*1/F51</f>
        <v>0.00705500059441977</v>
      </c>
    </row>
    <row r="34" spans="1:9" s="35" customFormat="1" ht="9.75" customHeight="1">
      <c r="A34" s="49" t="s">
        <v>34</v>
      </c>
      <c r="B34" s="42">
        <v>38550</v>
      </c>
      <c r="C34" s="43">
        <f>B34*1/B51</f>
        <v>0.006783829532482401</v>
      </c>
      <c r="D34" s="42">
        <f t="shared" si="3"/>
        <v>38550</v>
      </c>
      <c r="E34" s="44">
        <f>D34*1/D51</f>
        <v>0.006783829532482401</v>
      </c>
      <c r="F34" s="42">
        <v>45486</v>
      </c>
      <c r="G34" s="44">
        <f>F34*1/F51</f>
        <v>0.02773105401294311</v>
      </c>
      <c r="H34" s="42">
        <f t="shared" si="4"/>
        <v>45486</v>
      </c>
      <c r="I34" s="44">
        <f>F34*1/F51</f>
        <v>0.02773105401294311</v>
      </c>
    </row>
    <row r="35" spans="1:9" s="35" customFormat="1" ht="9.75" customHeight="1">
      <c r="A35" s="49" t="s">
        <v>13</v>
      </c>
      <c r="B35" s="42">
        <v>5610</v>
      </c>
      <c r="C35" s="43">
        <f>B35*1/B51</f>
        <v>0.000987218772431291</v>
      </c>
      <c r="D35" s="42">
        <f t="shared" si="3"/>
        <v>5610</v>
      </c>
      <c r="E35" s="44">
        <f>D35*1/D51</f>
        <v>0.000987218772431291</v>
      </c>
      <c r="F35" s="42">
        <v>6500</v>
      </c>
      <c r="G35" s="44">
        <f>F35*1/F51</f>
        <v>0.0039627984673114855</v>
      </c>
      <c r="H35" s="42">
        <f t="shared" si="4"/>
        <v>6500</v>
      </c>
      <c r="I35" s="44">
        <f>F35*1/F51</f>
        <v>0.0039627984673114855</v>
      </c>
    </row>
    <row r="36" spans="1:9" s="35" customFormat="1" ht="9.75" customHeight="1">
      <c r="A36" s="49" t="s">
        <v>14</v>
      </c>
      <c r="B36" s="42">
        <v>8670</v>
      </c>
      <c r="C36" s="43">
        <f>B36*1/B51</f>
        <v>0.0015257017392119952</v>
      </c>
      <c r="D36" s="42">
        <f t="shared" si="3"/>
        <v>8670</v>
      </c>
      <c r="E36" s="44">
        <f>D36*1/D51</f>
        <v>0.0015257017392119952</v>
      </c>
      <c r="F36" s="42">
        <v>400</v>
      </c>
      <c r="G36" s="44">
        <f>F36*1/F51</f>
        <v>0.00024386452106532215</v>
      </c>
      <c r="H36" s="42">
        <f t="shared" si="4"/>
        <v>400</v>
      </c>
      <c r="I36" s="44">
        <f>F36*1/F51</f>
        <v>0.00024386452106532215</v>
      </c>
    </row>
    <row r="37" spans="1:9" s="35" customFormat="1" ht="9.75" customHeight="1">
      <c r="A37" s="49" t="s">
        <v>15</v>
      </c>
      <c r="B37" s="42">
        <v>0</v>
      </c>
      <c r="C37" s="43">
        <f>B37*1/B51</f>
        <v>0</v>
      </c>
      <c r="D37" s="42">
        <f t="shared" si="3"/>
        <v>0</v>
      </c>
      <c r="E37" s="44">
        <f>D37*1/D51</f>
        <v>0</v>
      </c>
      <c r="F37" s="42">
        <v>0</v>
      </c>
      <c r="G37" s="44">
        <f>F37*1/F51</f>
        <v>0</v>
      </c>
      <c r="H37" s="42">
        <f t="shared" si="4"/>
        <v>0</v>
      </c>
      <c r="I37" s="44">
        <f>F37*1/F51</f>
        <v>0</v>
      </c>
    </row>
    <row r="38" spans="1:9" s="35" customFormat="1" ht="9.75" customHeight="1">
      <c r="A38" s="49" t="s">
        <v>16</v>
      </c>
      <c r="B38" s="42">
        <v>12240</v>
      </c>
      <c r="C38" s="43">
        <f>B38*1/B51</f>
        <v>0.0021539318671228167</v>
      </c>
      <c r="D38" s="42">
        <f t="shared" si="3"/>
        <v>12240</v>
      </c>
      <c r="E38" s="44">
        <f>D38*1/D51</f>
        <v>0.0021539318671228167</v>
      </c>
      <c r="F38" s="42">
        <v>500</v>
      </c>
      <c r="G38" s="44">
        <f>F38*1/F51</f>
        <v>0.0003048306513316527</v>
      </c>
      <c r="H38" s="42">
        <f t="shared" si="4"/>
        <v>500</v>
      </c>
      <c r="I38" s="44">
        <f>F38*1/F51</f>
        <v>0.0003048306513316527</v>
      </c>
    </row>
    <row r="39" spans="1:9" s="35" customFormat="1" ht="9.75" customHeight="1">
      <c r="A39" s="49" t="s">
        <v>17</v>
      </c>
      <c r="B39" s="42">
        <v>48326</v>
      </c>
      <c r="C39" s="43">
        <f>B39*1/B51</f>
        <v>0.00850415942896873</v>
      </c>
      <c r="D39" s="42">
        <f t="shared" si="3"/>
        <v>48326</v>
      </c>
      <c r="E39" s="44">
        <f>D39*1/D51</f>
        <v>0.00850415942896873</v>
      </c>
      <c r="F39" s="42">
        <v>33680</v>
      </c>
      <c r="G39" s="44">
        <f>F39*1/F51</f>
        <v>0.020533392673700124</v>
      </c>
      <c r="H39" s="42">
        <f t="shared" si="4"/>
        <v>33680</v>
      </c>
      <c r="I39" s="44">
        <f>F39*1/F51</f>
        <v>0.020533392673700124</v>
      </c>
    </row>
    <row r="40" spans="1:9" s="35" customFormat="1" ht="9.75" customHeight="1">
      <c r="A40" s="55" t="s">
        <v>29</v>
      </c>
      <c r="B40" s="46">
        <f aca="true" t="shared" si="5" ref="B40:G40">SUM(B31:B39)</f>
        <v>908812</v>
      </c>
      <c r="C40" s="47">
        <f t="shared" si="5"/>
        <v>0.1599280333352632</v>
      </c>
      <c r="D40" s="46">
        <f t="shared" si="5"/>
        <v>908812</v>
      </c>
      <c r="E40" s="48">
        <f t="shared" si="5"/>
        <v>0.1599280333352632</v>
      </c>
      <c r="F40" s="46">
        <f t="shared" si="5"/>
        <v>217286</v>
      </c>
      <c r="G40" s="48">
        <f t="shared" si="5"/>
        <v>0.13247086581049897</v>
      </c>
      <c r="H40" s="46">
        <f>F40</f>
        <v>217286</v>
      </c>
      <c r="I40" s="48">
        <f>SUM(I31:I39)</f>
        <v>0.13247086581049897</v>
      </c>
    </row>
    <row r="41" spans="1:9" s="35" customFormat="1" ht="9.75" customHeight="1">
      <c r="A41" s="39" t="s">
        <v>18</v>
      </c>
      <c r="B41" s="42"/>
      <c r="C41" s="43"/>
      <c r="D41" s="42"/>
      <c r="E41" s="44"/>
      <c r="F41" s="42"/>
      <c r="G41" s="44"/>
      <c r="H41" s="42"/>
      <c r="I41" s="44"/>
    </row>
    <row r="42" spans="1:9" s="35" customFormat="1" ht="9.75" customHeight="1">
      <c r="A42" s="49"/>
      <c r="B42" s="42"/>
      <c r="C42" s="43"/>
      <c r="D42" s="42"/>
      <c r="E42" s="44"/>
      <c r="F42" s="42"/>
      <c r="G42" s="44"/>
      <c r="H42" s="42"/>
      <c r="I42" s="44"/>
    </row>
    <row r="43" spans="1:9" s="35" customFormat="1" ht="9.75" customHeight="1">
      <c r="A43" s="49" t="s">
        <v>19</v>
      </c>
      <c r="B43" s="42">
        <v>0</v>
      </c>
      <c r="C43" s="43">
        <f>B43*1/B51</f>
        <v>0</v>
      </c>
      <c r="D43" s="42">
        <f>B43</f>
        <v>0</v>
      </c>
      <c r="E43" s="44">
        <f>D43*1/D51</f>
        <v>0</v>
      </c>
      <c r="F43" s="42">
        <v>0</v>
      </c>
      <c r="G43" s="44">
        <f>F43*1/F51</f>
        <v>0</v>
      </c>
      <c r="H43" s="42">
        <f>F43</f>
        <v>0</v>
      </c>
      <c r="I43" s="44">
        <f>F43*1/F51</f>
        <v>0</v>
      </c>
    </row>
    <row r="44" spans="1:9" s="35" customFormat="1" ht="9.75" customHeight="1">
      <c r="A44" s="49" t="s">
        <v>20</v>
      </c>
      <c r="B44" s="42">
        <v>29828</v>
      </c>
      <c r="C44" s="43">
        <f>B44*1/B51</f>
        <v>0.0052489771023316485</v>
      </c>
      <c r="D44" s="42">
        <f aca="true" t="shared" si="6" ref="D44:D49">B44</f>
        <v>29828</v>
      </c>
      <c r="E44" s="44">
        <f>D44*1/D51</f>
        <v>0.0052489771023316485</v>
      </c>
      <c r="F44" s="42">
        <v>18000</v>
      </c>
      <c r="G44" s="44">
        <f>F44*1/F51</f>
        <v>0.010973903447939496</v>
      </c>
      <c r="H44" s="42">
        <f aca="true" t="shared" si="7" ref="H44:H49">F44</f>
        <v>18000</v>
      </c>
      <c r="I44" s="44">
        <f>F44*1/F51</f>
        <v>0.010973903447939496</v>
      </c>
    </row>
    <row r="45" spans="1:9" s="35" customFormat="1" ht="9.75" customHeight="1">
      <c r="A45" s="49" t="s">
        <v>21</v>
      </c>
      <c r="B45" s="42">
        <v>33758</v>
      </c>
      <c r="C45" s="43">
        <f>B45*1/B51</f>
        <v>0.0059405581675107885</v>
      </c>
      <c r="D45" s="42">
        <f t="shared" si="6"/>
        <v>33758</v>
      </c>
      <c r="E45" s="44">
        <f>D45*1/D51</f>
        <v>0.0059405581675107885</v>
      </c>
      <c r="F45" s="42">
        <v>1600</v>
      </c>
      <c r="G45" s="44">
        <f>F45*1/F51</f>
        <v>0.0009754580842612886</v>
      </c>
      <c r="H45" s="42">
        <f t="shared" si="7"/>
        <v>1600</v>
      </c>
      <c r="I45" s="44">
        <f>F45*1/F51</f>
        <v>0.0009754580842612886</v>
      </c>
    </row>
    <row r="46" spans="1:9" s="35" customFormat="1" ht="9.75" customHeight="1">
      <c r="A46" s="49" t="s">
        <v>22</v>
      </c>
      <c r="B46" s="42">
        <v>0</v>
      </c>
      <c r="C46" s="43">
        <f>B46*1/B51</f>
        <v>0</v>
      </c>
      <c r="D46" s="42">
        <f t="shared" si="6"/>
        <v>0</v>
      </c>
      <c r="E46" s="44">
        <f>D46*1/D51</f>
        <v>0</v>
      </c>
      <c r="F46" s="42">
        <v>6710</v>
      </c>
      <c r="G46" s="44">
        <f>F46*1/F51</f>
        <v>0.0040908273408707795</v>
      </c>
      <c r="H46" s="42">
        <f t="shared" si="7"/>
        <v>6710</v>
      </c>
      <c r="I46" s="44">
        <f>F46*1/F51</f>
        <v>0.0040908273408707795</v>
      </c>
    </row>
    <row r="47" spans="1:9" s="35" customFormat="1" ht="9.75" customHeight="1">
      <c r="A47" s="49" t="s">
        <v>35</v>
      </c>
      <c r="B47" s="42">
        <v>0</v>
      </c>
      <c r="C47" s="43">
        <f>B47*1/B51</f>
        <v>0</v>
      </c>
      <c r="D47" s="42">
        <f t="shared" si="6"/>
        <v>0</v>
      </c>
      <c r="E47" s="44">
        <f>D47*1/D51</f>
        <v>0</v>
      </c>
      <c r="F47" s="42">
        <v>0</v>
      </c>
      <c r="G47" s="44">
        <f>F47*1/F51</f>
        <v>0</v>
      </c>
      <c r="H47" s="42">
        <f t="shared" si="7"/>
        <v>0</v>
      </c>
      <c r="I47" s="44">
        <f>F47*1/F51</f>
        <v>0</v>
      </c>
    </row>
    <row r="48" spans="1:9" s="35" customFormat="1" ht="9.75" customHeight="1">
      <c r="A48" s="49" t="s">
        <v>23</v>
      </c>
      <c r="B48" s="42">
        <v>0</v>
      </c>
      <c r="C48" s="43">
        <f>B48*1/B51</f>
        <v>0</v>
      </c>
      <c r="D48" s="42">
        <f t="shared" si="6"/>
        <v>0</v>
      </c>
      <c r="E48" s="44">
        <f>D48*1/D51</f>
        <v>0</v>
      </c>
      <c r="F48" s="42">
        <v>0</v>
      </c>
      <c r="G48" s="44">
        <f>F48*1/F51</f>
        <v>0</v>
      </c>
      <c r="H48" s="42">
        <f t="shared" si="7"/>
        <v>0</v>
      </c>
      <c r="I48" s="44">
        <f>F48*1/F51</f>
        <v>0</v>
      </c>
    </row>
    <row r="49" spans="1:9" s="35" customFormat="1" ht="9.75" customHeight="1">
      <c r="A49" s="37" t="s">
        <v>24</v>
      </c>
      <c r="B49" s="42">
        <v>0</v>
      </c>
      <c r="C49" s="43">
        <f>B49*1/B51</f>
        <v>0</v>
      </c>
      <c r="D49" s="42">
        <f t="shared" si="6"/>
        <v>0</v>
      </c>
      <c r="E49" s="44">
        <f>D49*1/D51</f>
        <v>0</v>
      </c>
      <c r="F49" s="42">
        <v>0</v>
      </c>
      <c r="G49" s="44">
        <f>F49*1/F51</f>
        <v>0</v>
      </c>
      <c r="H49" s="42">
        <f t="shared" si="7"/>
        <v>0</v>
      </c>
      <c r="I49" s="44">
        <f>F49*1/F51</f>
        <v>0</v>
      </c>
    </row>
    <row r="50" spans="1:9" s="35" customFormat="1" ht="9.75" customHeight="1">
      <c r="A50" s="55" t="s">
        <v>29</v>
      </c>
      <c r="B50" s="46">
        <f aca="true" t="shared" si="8" ref="B50:G50">SUM(B43:B49)</f>
        <v>63586</v>
      </c>
      <c r="C50" s="47">
        <f t="shared" si="8"/>
        <v>0.011189535269842437</v>
      </c>
      <c r="D50" s="46">
        <f t="shared" si="8"/>
        <v>63586</v>
      </c>
      <c r="E50" s="48">
        <f t="shared" si="8"/>
        <v>0.011189535269842437</v>
      </c>
      <c r="F50" s="46">
        <f t="shared" si="8"/>
        <v>26310</v>
      </c>
      <c r="G50" s="48">
        <f t="shared" si="8"/>
        <v>0.016040188873071563</v>
      </c>
      <c r="H50" s="46">
        <f>F50</f>
        <v>26310</v>
      </c>
      <c r="I50" s="48">
        <f>SUM(I43:I49)</f>
        <v>0.016040188873071563</v>
      </c>
    </row>
    <row r="51" spans="1:9" s="35" customFormat="1" ht="9.75" customHeight="1">
      <c r="A51" s="55" t="s">
        <v>36</v>
      </c>
      <c r="B51" s="46">
        <f>SUM(B15+B21+B28+B40+B50)</f>
        <v>5682631</v>
      </c>
      <c r="C51" s="71">
        <f>SUM(C15+C21+C28+C40+C50)</f>
        <v>1</v>
      </c>
      <c r="D51" s="46">
        <f>SUM(D15)+D21+D28+D40+D50</f>
        <v>5682631</v>
      </c>
      <c r="E51" s="71">
        <f>SUM(E15)+E21+E28+E40+E50</f>
        <v>1</v>
      </c>
      <c r="F51" s="46">
        <f>SUM(F15+F21+F28+F40+F50)</f>
        <v>1640255</v>
      </c>
      <c r="G51" s="71">
        <f>SUM(G15+G21+G28+G40+G50)</f>
        <v>1</v>
      </c>
      <c r="H51" s="46">
        <f>SUM(H15+H21+H28+H40+H50)</f>
        <v>1640255</v>
      </c>
      <c r="I51" s="71">
        <f>SUM(I15+I21+I28+I40+I50)</f>
        <v>1</v>
      </c>
    </row>
    <row r="52" spans="1:9" s="35" customFormat="1" ht="9.75" customHeight="1">
      <c r="A52" s="56"/>
      <c r="B52" s="57"/>
      <c r="C52" s="58"/>
      <c r="D52" s="57"/>
      <c r="E52" s="57"/>
      <c r="F52" s="57"/>
      <c r="G52" s="57"/>
      <c r="H52" s="57"/>
      <c r="I52" s="57"/>
    </row>
    <row r="53" spans="1:9" s="35" customFormat="1" ht="9.75" customHeight="1">
      <c r="A53" s="59" t="s">
        <v>37</v>
      </c>
      <c r="B53" s="60">
        <v>0</v>
      </c>
      <c r="C53" s="61"/>
      <c r="D53" s="60">
        <f>B53</f>
        <v>0</v>
      </c>
      <c r="E53" s="60"/>
      <c r="F53" s="74">
        <v>43872</v>
      </c>
      <c r="G53" s="60"/>
      <c r="H53" s="74">
        <f>F53</f>
        <v>43872</v>
      </c>
      <c r="I53" s="60"/>
    </row>
    <row r="54" ht="12.75" customHeight="1">
      <c r="A54" s="73"/>
    </row>
  </sheetData>
  <sheetProtection/>
  <mergeCells count="6">
    <mergeCell ref="B7:E7"/>
    <mergeCell ref="F7:I7"/>
    <mergeCell ref="B8:C8"/>
    <mergeCell ref="D8:E8"/>
    <mergeCell ref="F8:G8"/>
    <mergeCell ref="H8:I8"/>
  </mergeCells>
  <printOptions horizontalCentered="1" verticalCentered="1"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I54"/>
  <sheetViews>
    <sheetView zoomScalePageLayoutView="0" workbookViewId="0" topLeftCell="A1">
      <selection activeCell="K21" sqref="K21"/>
    </sheetView>
  </sheetViews>
  <sheetFormatPr defaultColWidth="9.33203125" defaultRowHeight="12.75"/>
  <cols>
    <col min="1" max="1" width="20.5" style="0" customWidth="1"/>
    <col min="2" max="9" width="11.83203125" style="0" customWidth="1"/>
  </cols>
  <sheetData>
    <row r="4" ht="18.75">
      <c r="C4" s="78" t="s">
        <v>52</v>
      </c>
    </row>
    <row r="7" spans="1:9" ht="9" customHeight="1">
      <c r="A7" s="8"/>
      <c r="B7" s="106" t="s">
        <v>39</v>
      </c>
      <c r="C7" s="107"/>
      <c r="D7" s="107"/>
      <c r="E7" s="108"/>
      <c r="F7" s="106" t="s">
        <v>40</v>
      </c>
      <c r="G7" s="107"/>
      <c r="H7" s="107"/>
      <c r="I7" s="108"/>
    </row>
    <row r="8" spans="1:9" ht="9" customHeight="1">
      <c r="A8" s="9" t="s">
        <v>27</v>
      </c>
      <c r="B8" s="106" t="s">
        <v>25</v>
      </c>
      <c r="C8" s="108"/>
      <c r="D8" s="106" t="s">
        <v>26</v>
      </c>
      <c r="E8" s="108"/>
      <c r="F8" s="106" t="s">
        <v>25</v>
      </c>
      <c r="G8" s="108"/>
      <c r="H8" s="106" t="s">
        <v>26</v>
      </c>
      <c r="I8" s="108"/>
    </row>
    <row r="9" spans="1:9" ht="9" customHeight="1">
      <c r="A9" s="12" t="s">
        <v>28</v>
      </c>
      <c r="B9" s="12"/>
      <c r="C9" s="13"/>
      <c r="D9" s="12"/>
      <c r="E9" s="13"/>
      <c r="F9" s="12"/>
      <c r="G9" s="13"/>
      <c r="H9" s="12"/>
      <c r="I9" s="13"/>
    </row>
    <row r="10" spans="1:9" ht="9" customHeight="1">
      <c r="A10" s="11"/>
      <c r="B10" s="12"/>
      <c r="C10" s="12"/>
      <c r="D10" s="12"/>
      <c r="E10" s="12"/>
      <c r="F10" s="14"/>
      <c r="G10" s="12"/>
      <c r="H10" s="12"/>
      <c r="I10" s="12"/>
    </row>
    <row r="11" spans="1:9" ht="9" customHeight="1">
      <c r="A11" s="15" t="s">
        <v>0</v>
      </c>
      <c r="B11" s="16">
        <v>2094727</v>
      </c>
      <c r="C11" s="67">
        <f>B11*1/B51</f>
        <v>0.32122226355803624</v>
      </c>
      <c r="D11" s="16">
        <f>Setembro!D11+B11</f>
        <v>20500366</v>
      </c>
      <c r="E11" s="67">
        <f>D11*1/D51</f>
        <v>0.3540077782927204</v>
      </c>
      <c r="F11" s="16">
        <v>547294</v>
      </c>
      <c r="G11" s="67">
        <f>F11*1/F51</f>
        <v>0.2688075237462347</v>
      </c>
      <c r="H11" s="16">
        <f>Setembro!H11+F11</f>
        <v>5008314</v>
      </c>
      <c r="I11" s="67">
        <f>H11*1/H51</f>
        <v>0.2923263880984859</v>
      </c>
    </row>
    <row r="12" spans="1:9" ht="9" customHeight="1">
      <c r="A12" s="15" t="s">
        <v>1</v>
      </c>
      <c r="B12" s="16">
        <v>774517</v>
      </c>
      <c r="C12" s="67">
        <f>B12*1/B51</f>
        <v>0.11877065789679493</v>
      </c>
      <c r="D12" s="16">
        <f>Setembro!D12+B12</f>
        <v>7833234</v>
      </c>
      <c r="E12" s="67">
        <f>D12*1/D51</f>
        <v>0.1352671345080863</v>
      </c>
      <c r="F12" s="16">
        <v>193613</v>
      </c>
      <c r="G12" s="67">
        <f>F12*1/F51</f>
        <v>0.0950944667675504</v>
      </c>
      <c r="H12" s="16">
        <f>Setembro!H12+F12</f>
        <v>1327807</v>
      </c>
      <c r="I12" s="67">
        <f>H12*1/H51</f>
        <v>0.07750173499542685</v>
      </c>
    </row>
    <row r="13" spans="1:9" ht="9" customHeight="1">
      <c r="A13" s="15" t="s">
        <v>2</v>
      </c>
      <c r="B13" s="16">
        <v>0</v>
      </c>
      <c r="C13" s="67">
        <f>B13*1/B51</f>
        <v>0</v>
      </c>
      <c r="D13" s="16">
        <f>Setembro!D13+B13</f>
        <v>47474</v>
      </c>
      <c r="E13" s="67">
        <f>D13*1/D51</f>
        <v>0.0008197983034385146</v>
      </c>
      <c r="F13" s="16">
        <v>3522</v>
      </c>
      <c r="G13" s="67">
        <f>F13*1/F51</f>
        <v>0.0017298565279981848</v>
      </c>
      <c r="H13" s="16">
        <f>Setembro!H13+F13</f>
        <v>75146</v>
      </c>
      <c r="I13" s="67">
        <f>H13*1/H51</f>
        <v>0.004386138480943651</v>
      </c>
    </row>
    <row r="14" spans="1:9" ht="9" customHeight="1">
      <c r="A14" s="15" t="s">
        <v>3</v>
      </c>
      <c r="B14" s="16">
        <v>911066</v>
      </c>
      <c r="C14" s="67">
        <f>B14*1/B51</f>
        <v>0.1397101783529624</v>
      </c>
      <c r="D14" s="16">
        <f>Setembro!D14+B14</f>
        <v>5958975</v>
      </c>
      <c r="E14" s="67">
        <f>D14*1/D51</f>
        <v>0.10290174822497625</v>
      </c>
      <c r="F14" s="16">
        <v>116521</v>
      </c>
      <c r="G14" s="67">
        <f>F14*1/F51</f>
        <v>0.05723015687077697</v>
      </c>
      <c r="H14" s="16">
        <f>Setembro!H14+F14</f>
        <v>703292</v>
      </c>
      <c r="I14" s="67">
        <f>H14*1/H51</f>
        <v>0.041049904246930266</v>
      </c>
    </row>
    <row r="15" spans="1:9" s="65" customFormat="1" ht="9" customHeight="1">
      <c r="A15" s="18" t="s">
        <v>29</v>
      </c>
      <c r="B15" s="21">
        <f aca="true" t="shared" si="0" ref="B15:I15">SUM(B11:B14)</f>
        <v>3780310</v>
      </c>
      <c r="C15" s="27">
        <f t="shared" si="0"/>
        <v>0.5797030998077936</v>
      </c>
      <c r="D15" s="21">
        <f t="shared" si="0"/>
        <v>34340049</v>
      </c>
      <c r="E15" s="27">
        <f t="shared" si="0"/>
        <v>0.5929964593292215</v>
      </c>
      <c r="F15" s="21">
        <f t="shared" si="0"/>
        <v>860950</v>
      </c>
      <c r="G15" s="27">
        <f t="shared" si="0"/>
        <v>0.42286200391256024</v>
      </c>
      <c r="H15" s="21">
        <f t="shared" si="0"/>
        <v>7114559</v>
      </c>
      <c r="I15" s="27">
        <f t="shared" si="0"/>
        <v>0.41526416582178666</v>
      </c>
    </row>
    <row r="16" spans="1:9" ht="9" customHeight="1">
      <c r="A16" s="12" t="s">
        <v>4</v>
      </c>
      <c r="B16" s="23"/>
      <c r="C16" s="24"/>
      <c r="D16" s="23"/>
      <c r="E16" s="24"/>
      <c r="F16" s="23"/>
      <c r="G16" s="24"/>
      <c r="H16" s="23"/>
      <c r="I16" s="24"/>
    </row>
    <row r="17" spans="1:9" ht="9" customHeight="1">
      <c r="A17" s="11"/>
      <c r="B17" s="23"/>
      <c r="C17" s="24"/>
      <c r="D17" s="23"/>
      <c r="E17" s="24"/>
      <c r="F17" s="23"/>
      <c r="G17" s="24"/>
      <c r="H17" s="23"/>
      <c r="I17" s="24"/>
    </row>
    <row r="18" spans="1:9" ht="9" customHeight="1">
      <c r="A18" s="22" t="s">
        <v>30</v>
      </c>
      <c r="B18" s="16">
        <v>240515</v>
      </c>
      <c r="C18" s="17">
        <f>B18*1/B51</f>
        <v>0.03688250197742288</v>
      </c>
      <c r="D18" s="16">
        <f>Setembro!D18+B18</f>
        <v>2226305</v>
      </c>
      <c r="E18" s="17">
        <f>D18*1/D51</f>
        <v>0.038444644688391164</v>
      </c>
      <c r="F18" s="16">
        <v>306010</v>
      </c>
      <c r="G18" s="17">
        <f>F18*1/F51</f>
        <v>0.15029909032729258</v>
      </c>
      <c r="H18" s="16">
        <f>Setembro!H18+F18</f>
        <v>2089583</v>
      </c>
      <c r="I18" s="17">
        <f>H18*1/H51</f>
        <v>0.1219652463926979</v>
      </c>
    </row>
    <row r="19" spans="1:9" ht="9" customHeight="1">
      <c r="A19" s="10" t="s">
        <v>5</v>
      </c>
      <c r="B19" s="16">
        <v>367745</v>
      </c>
      <c r="C19" s="17">
        <f>B19*1/B51</f>
        <v>0.05639297212102104</v>
      </c>
      <c r="D19" s="16">
        <f>Setembro!D19+B19</f>
        <v>2996333</v>
      </c>
      <c r="E19" s="17">
        <f>D19*1/D51</f>
        <v>0.051741768335022004</v>
      </c>
      <c r="F19" s="16">
        <v>232854</v>
      </c>
      <c r="G19" s="17">
        <f>F19*1/F51</f>
        <v>0.11436797614153586</v>
      </c>
      <c r="H19" s="16">
        <f>Setembro!H19+F19</f>
        <v>1406348</v>
      </c>
      <c r="I19" s="17">
        <f>H19*1/H51</f>
        <v>0.08208603359324702</v>
      </c>
    </row>
    <row r="20" spans="1:9" ht="9" customHeight="1">
      <c r="A20" s="22" t="s">
        <v>6</v>
      </c>
      <c r="B20" s="16">
        <v>13990</v>
      </c>
      <c r="C20" s="17">
        <f>B20*1/B51</f>
        <v>0.002145338971224855</v>
      </c>
      <c r="D20" s="16">
        <f>Setembro!D20+B20</f>
        <v>210084</v>
      </c>
      <c r="E20" s="17">
        <f>D20*1/D51</f>
        <v>0.0036278069423174137</v>
      </c>
      <c r="F20" s="16">
        <v>186841</v>
      </c>
      <c r="G20" s="17">
        <f>F20*1/F51</f>
        <v>0.0917683485371121</v>
      </c>
      <c r="H20" s="16">
        <f>Setembro!H20+F20</f>
        <v>1699846</v>
      </c>
      <c r="I20" s="17">
        <f>H20*1/H51</f>
        <v>0.09921699028927874</v>
      </c>
    </row>
    <row r="21" spans="1:9" ht="9" customHeight="1">
      <c r="A21" s="25" t="s">
        <v>29</v>
      </c>
      <c r="B21" s="21">
        <f>SUM(B18:B20)</f>
        <v>622250</v>
      </c>
      <c r="C21" s="27">
        <f>SUM(C18:C20)</f>
        <v>0.09542081306966878</v>
      </c>
      <c r="D21" s="21">
        <f aca="true" t="shared" si="1" ref="D21:I21">SUM(D18:D20)</f>
        <v>5432722</v>
      </c>
      <c r="E21" s="27">
        <f t="shared" si="1"/>
        <v>0.09381421996573058</v>
      </c>
      <c r="F21" s="21">
        <f t="shared" si="1"/>
        <v>725705</v>
      </c>
      <c r="G21" s="27">
        <f t="shared" si="1"/>
        <v>0.35643541500594056</v>
      </c>
      <c r="H21" s="21">
        <f t="shared" si="1"/>
        <v>5195777</v>
      </c>
      <c r="I21" s="27">
        <f t="shared" si="1"/>
        <v>0.30326827027522363</v>
      </c>
    </row>
    <row r="22" spans="1:9" ht="9" customHeight="1">
      <c r="A22" s="12" t="s">
        <v>31</v>
      </c>
      <c r="B22" s="23"/>
      <c r="C22" s="24"/>
      <c r="D22" s="23"/>
      <c r="E22" s="24"/>
      <c r="F22" s="23"/>
      <c r="G22" s="24"/>
      <c r="H22" s="23"/>
      <c r="I22" s="24"/>
    </row>
    <row r="23" spans="1:9" ht="9" customHeight="1">
      <c r="A23" s="12"/>
      <c r="B23" s="16"/>
      <c r="C23" s="17"/>
      <c r="D23" s="16"/>
      <c r="E23" s="17"/>
      <c r="F23" s="16"/>
      <c r="G23" s="17"/>
      <c r="H23" s="16"/>
      <c r="I23" s="17"/>
    </row>
    <row r="24" spans="1:9" ht="9" customHeight="1">
      <c r="A24" s="22" t="s">
        <v>7</v>
      </c>
      <c r="B24" s="16">
        <v>350749</v>
      </c>
      <c r="C24" s="17">
        <f>B24*1/B51</f>
        <v>0.05378666896484251</v>
      </c>
      <c r="D24" s="16">
        <f>Setembro!D24+B24</f>
        <v>2489055</v>
      </c>
      <c r="E24" s="17">
        <f>D24*1/D51</f>
        <v>0.042981907279040145</v>
      </c>
      <c r="F24" s="16">
        <v>26863</v>
      </c>
      <c r="G24" s="17">
        <f>F24*1/F51</f>
        <v>0.01319396249619967</v>
      </c>
      <c r="H24" s="16">
        <f>Setembro!H24+F24</f>
        <v>426635</v>
      </c>
      <c r="I24" s="17">
        <f>H24*1/H51</f>
        <v>0.024901926793407424</v>
      </c>
    </row>
    <row r="25" spans="1:9" ht="9" customHeight="1">
      <c r="A25" s="22" t="s">
        <v>8</v>
      </c>
      <c r="B25" s="16">
        <v>536900</v>
      </c>
      <c r="C25" s="17">
        <f>B25*1/B51</f>
        <v>0.08233255851684237</v>
      </c>
      <c r="D25" s="16">
        <f>Setembro!D25+B25</f>
        <v>4199460</v>
      </c>
      <c r="E25" s="17">
        <f>D25*1/D51</f>
        <v>0.0725178030786937</v>
      </c>
      <c r="F25" s="16">
        <v>99994</v>
      </c>
      <c r="G25" s="17">
        <f>F25*1/F51</f>
        <v>0.04911279774578378</v>
      </c>
      <c r="H25" s="16">
        <f>Setembro!H25+F25</f>
        <v>1024581</v>
      </c>
      <c r="I25" s="17">
        <f>H25*1/H51</f>
        <v>0.05980297222664848</v>
      </c>
    </row>
    <row r="26" spans="1:9" ht="9" customHeight="1">
      <c r="A26" s="22" t="s">
        <v>32</v>
      </c>
      <c r="B26" s="16">
        <v>61896</v>
      </c>
      <c r="C26" s="17">
        <f>B26*1/B51</f>
        <v>0.009491629804355514</v>
      </c>
      <c r="D26" s="16">
        <f>Setembro!D26+B26</f>
        <v>542314</v>
      </c>
      <c r="E26" s="17">
        <f>D26*1/D51</f>
        <v>0.009364875450371879</v>
      </c>
      <c r="F26" s="16">
        <v>31011</v>
      </c>
      <c r="G26" s="17">
        <f>F26*1/F51</f>
        <v>0.015231283585960166</v>
      </c>
      <c r="H26" s="16">
        <f>Setembro!H26+F26</f>
        <v>352526</v>
      </c>
      <c r="I26" s="17">
        <f>H26*1/H51</f>
        <v>0.0205763161596511</v>
      </c>
    </row>
    <row r="27" spans="1:9" ht="9" customHeight="1">
      <c r="A27" s="22" t="s">
        <v>33</v>
      </c>
      <c r="B27" s="16">
        <v>36000</v>
      </c>
      <c r="C27" s="17">
        <f>B27*1/B51</f>
        <v>0.005520529161121858</v>
      </c>
      <c r="D27" s="16">
        <f>Setembro!D27+B27</f>
        <v>117060</v>
      </c>
      <c r="E27" s="17">
        <f>D27*1/D51</f>
        <v>0.0020214346674076867</v>
      </c>
      <c r="F27" s="16">
        <v>21734</v>
      </c>
      <c r="G27" s="17">
        <f>F27*1/F51</f>
        <v>0.010674815951025709</v>
      </c>
      <c r="H27" s="16">
        <f>Setembro!H27+F27</f>
        <v>82239</v>
      </c>
      <c r="I27" s="17">
        <f>H27*1/H51</f>
        <v>0.004800144286247104</v>
      </c>
    </row>
    <row r="28" spans="1:9" ht="9" customHeight="1">
      <c r="A28" s="25" t="s">
        <v>29</v>
      </c>
      <c r="B28" s="21">
        <f aca="true" t="shared" si="2" ref="B28:I28">SUM(B24:B27)</f>
        <v>985545</v>
      </c>
      <c r="C28" s="27">
        <f t="shared" si="2"/>
        <v>0.15113138644716226</v>
      </c>
      <c r="D28" s="21">
        <f t="shared" si="2"/>
        <v>7347889</v>
      </c>
      <c r="E28" s="76">
        <f>SUM(E24:E27)</f>
        <v>0.1268860204755134</v>
      </c>
      <c r="F28" s="21">
        <f t="shared" si="2"/>
        <v>179602</v>
      </c>
      <c r="G28" s="27">
        <f t="shared" si="2"/>
        <v>0.08821285977896932</v>
      </c>
      <c r="H28" s="21">
        <f t="shared" si="2"/>
        <v>1885981</v>
      </c>
      <c r="I28" s="27">
        <f t="shared" si="2"/>
        <v>0.1100813594659541</v>
      </c>
    </row>
    <row r="29" spans="1:9" ht="9" customHeight="1">
      <c r="A29" s="12" t="s">
        <v>9</v>
      </c>
      <c r="B29" s="16"/>
      <c r="C29" s="17"/>
      <c r="D29" s="16"/>
      <c r="E29" s="17"/>
      <c r="F29" s="16"/>
      <c r="G29" s="17"/>
      <c r="H29" s="16"/>
      <c r="I29" s="17"/>
    </row>
    <row r="30" spans="1:9" ht="9" customHeight="1">
      <c r="A30" s="13"/>
      <c r="B30" s="16"/>
      <c r="C30" s="17"/>
      <c r="D30" s="16"/>
      <c r="E30" s="17"/>
      <c r="F30" s="16"/>
      <c r="G30" s="17"/>
      <c r="H30" s="16"/>
      <c r="I30" s="17"/>
    </row>
    <row r="31" spans="1:9" ht="9" customHeight="1">
      <c r="A31" s="22" t="s">
        <v>10</v>
      </c>
      <c r="B31" s="16">
        <v>519782</v>
      </c>
      <c r="C31" s="17">
        <f>B31*1/B51</f>
        <v>0.07970754690072893</v>
      </c>
      <c r="D31" s="16">
        <f>Setembro!D31+B31</f>
        <v>4043613</v>
      </c>
      <c r="E31" s="17">
        <f>D31*1/D51</f>
        <v>0.0698265803842508</v>
      </c>
      <c r="F31" s="16">
        <v>65270</v>
      </c>
      <c r="G31" s="17">
        <f>F31*1/F51</f>
        <v>0.03205784655946664</v>
      </c>
      <c r="H31" s="16">
        <f>Setembro!H31+F31</f>
        <v>782913</v>
      </c>
      <c r="I31" s="17">
        <f>H31*1/H51</f>
        <v>0.04569724052552413</v>
      </c>
    </row>
    <row r="32" spans="1:9" ht="9" customHeight="1">
      <c r="A32" s="22" t="s">
        <v>11</v>
      </c>
      <c r="B32" s="16">
        <v>213146</v>
      </c>
      <c r="C32" s="17">
        <f>B32*1/B51</f>
        <v>0.032685519682679985</v>
      </c>
      <c r="D32" s="16">
        <f>Setembro!D32+B32</f>
        <v>2506738</v>
      </c>
      <c r="E32" s="17">
        <f>D32*1/D51</f>
        <v>0.04328726375626354</v>
      </c>
      <c r="F32" s="16">
        <v>4080</v>
      </c>
      <c r="G32" s="17">
        <f>F32*1/F51</f>
        <v>0.0020039223833709804</v>
      </c>
      <c r="H32" s="16">
        <f>Setembro!H32+F32</f>
        <v>450302</v>
      </c>
      <c r="I32" s="17">
        <f>H32*1/H51</f>
        <v>0.02628332752569515</v>
      </c>
    </row>
    <row r="33" spans="1:9" ht="9" customHeight="1">
      <c r="A33" s="22" t="s">
        <v>12</v>
      </c>
      <c r="B33" s="16">
        <v>67320</v>
      </c>
      <c r="C33" s="17">
        <f>B33*1/B51</f>
        <v>0.010323389531297873</v>
      </c>
      <c r="D33" s="16">
        <f>Setembro!D33+B33</f>
        <v>982874</v>
      </c>
      <c r="E33" s="17">
        <f>D33*1/D51</f>
        <v>0.016972625809786968</v>
      </c>
      <c r="F33" s="16">
        <v>36610</v>
      </c>
      <c r="G33" s="17">
        <f>F33*1/F51</f>
        <v>0.017981274131179312</v>
      </c>
      <c r="H33" s="16">
        <f>Setembro!H33+F33</f>
        <v>253212</v>
      </c>
      <c r="I33" s="17">
        <f>H33*1/H51</f>
        <v>0.014779534466727487</v>
      </c>
    </row>
    <row r="34" spans="1:9" ht="9" customHeight="1">
      <c r="A34" s="22" t="s">
        <v>34</v>
      </c>
      <c r="B34" s="16">
        <v>65064</v>
      </c>
      <c r="C34" s="17">
        <f>B34*1/B51</f>
        <v>0.009977436370534236</v>
      </c>
      <c r="D34" s="16">
        <f>Setembro!D34+B34</f>
        <v>670044</v>
      </c>
      <c r="E34" s="17">
        <f>D34*1/D51</f>
        <v>0.011570563559614864</v>
      </c>
      <c r="F34" s="16">
        <v>23376</v>
      </c>
      <c r="G34" s="17">
        <f>F34*1/F51</f>
        <v>0.011481296478843148</v>
      </c>
      <c r="H34" s="16">
        <f>Setembro!H34+F34</f>
        <v>363926</v>
      </c>
      <c r="I34" s="17">
        <f>H34*1/H51</f>
        <v>0.02124171390115108</v>
      </c>
    </row>
    <row r="35" spans="1:9" ht="9" customHeight="1">
      <c r="A35" s="22" t="s">
        <v>13</v>
      </c>
      <c r="B35" s="16">
        <v>10290</v>
      </c>
      <c r="C35" s="17">
        <f>B35*1/B51</f>
        <v>0.0015779512518873308</v>
      </c>
      <c r="D35" s="16">
        <f>Setembro!D35+B35</f>
        <v>507111</v>
      </c>
      <c r="E35" s="17">
        <f>D35*1/D51</f>
        <v>0.008756977239225862</v>
      </c>
      <c r="F35" s="16">
        <v>6700</v>
      </c>
      <c r="G35" s="17">
        <f>F35*1/F51</f>
        <v>0.003290754894261169</v>
      </c>
      <c r="H35" s="16">
        <f>Setembro!H35+F35</f>
        <v>66160</v>
      </c>
      <c r="I35" s="17">
        <f>H35*1/H51</f>
        <v>0.003861641629617437</v>
      </c>
    </row>
    <row r="36" spans="1:9" ht="9" customHeight="1">
      <c r="A36" s="22" t="s">
        <v>14</v>
      </c>
      <c r="B36" s="16">
        <v>43630</v>
      </c>
      <c r="C36" s="17">
        <f>B36*1/B51</f>
        <v>0.006690574647215185</v>
      </c>
      <c r="D36" s="16">
        <f>Setembro!D36+B36</f>
        <v>220116</v>
      </c>
      <c r="E36" s="17">
        <f>D36*1/D51</f>
        <v>0.0038010431680429724</v>
      </c>
      <c r="F36" s="16">
        <v>6000</v>
      </c>
      <c r="G36" s="17">
        <f>F36*1/F51</f>
        <v>0.0029469446814279127</v>
      </c>
      <c r="H36" s="16">
        <f>Setembro!H36+F36</f>
        <v>34108</v>
      </c>
      <c r="I36" s="17">
        <f>H36*1/H51</f>
        <v>0.0019908233479895942</v>
      </c>
    </row>
    <row r="37" spans="1:9" ht="9" customHeight="1">
      <c r="A37" s="22" t="s">
        <v>15</v>
      </c>
      <c r="B37" s="16">
        <v>0</v>
      </c>
      <c r="C37" s="17">
        <f>B37*1/B51</f>
        <v>0</v>
      </c>
      <c r="D37" s="16">
        <f>Setembro!D37+B37</f>
        <v>8670</v>
      </c>
      <c r="E37" s="17">
        <f>D37*1/D51</f>
        <v>0.0001497167142185601</v>
      </c>
      <c r="F37" s="16">
        <v>0</v>
      </c>
      <c r="G37" s="17">
        <f>F37*1/F51</f>
        <v>0</v>
      </c>
      <c r="H37" s="16">
        <f>Setembro!H37+F37</f>
        <v>0</v>
      </c>
      <c r="I37" s="17">
        <f>H37*1/H51</f>
        <v>0</v>
      </c>
    </row>
    <row r="38" spans="1:9" ht="9" customHeight="1">
      <c r="A38" s="22" t="s">
        <v>16</v>
      </c>
      <c r="B38" s="16">
        <v>26520</v>
      </c>
      <c r="C38" s="17">
        <f>B38*1/B51</f>
        <v>0.004066789815359768</v>
      </c>
      <c r="D38" s="16">
        <f>Setembro!D38+B38</f>
        <v>276623</v>
      </c>
      <c r="E38" s="17">
        <f>D38*1/D51</f>
        <v>0.004776826601762485</v>
      </c>
      <c r="F38" s="16">
        <v>1000</v>
      </c>
      <c r="G38" s="17">
        <f>F38*1/F51</f>
        <v>0.000491157446904652</v>
      </c>
      <c r="H38" s="16">
        <f>Setembro!H38+F38</f>
        <v>47572</v>
      </c>
      <c r="I38" s="17">
        <f>H38*1/H51</f>
        <v>0.0027766931016348357</v>
      </c>
    </row>
    <row r="39" spans="1:9" ht="9" customHeight="1">
      <c r="A39" s="22" t="s">
        <v>17</v>
      </c>
      <c r="B39" s="16">
        <v>50060</v>
      </c>
      <c r="C39" s="17">
        <f>B39*1/B51</f>
        <v>0.00767660249460445</v>
      </c>
      <c r="D39" s="16">
        <f>Setembro!D39+B39</f>
        <v>337136</v>
      </c>
      <c r="E39" s="17">
        <f>D39*1/D51</f>
        <v>0.0058217871008983246</v>
      </c>
      <c r="F39" s="16">
        <v>56109</v>
      </c>
      <c r="G39" s="17">
        <f>F39*1/F51</f>
        <v>0.027558353188373123</v>
      </c>
      <c r="H39" s="16">
        <f>Setembro!H39+F39</f>
        <v>331780</v>
      </c>
      <c r="I39" s="17">
        <f>H39*1/H51</f>
        <v>0.019365409006567007</v>
      </c>
    </row>
    <row r="40" spans="1:9" ht="9" customHeight="1">
      <c r="A40" s="26" t="s">
        <v>29</v>
      </c>
      <c r="B40" s="21">
        <f aca="true" t="shared" si="3" ref="B40:I40">SUM(B31:B39)</f>
        <v>995812</v>
      </c>
      <c r="C40" s="27">
        <f t="shared" si="3"/>
        <v>0.15270581069430775</v>
      </c>
      <c r="D40" s="21">
        <f t="shared" si="3"/>
        <v>9552925</v>
      </c>
      <c r="E40" s="27">
        <f t="shared" si="3"/>
        <v>0.16496338433406438</v>
      </c>
      <c r="F40" s="21">
        <f t="shared" si="3"/>
        <v>199145</v>
      </c>
      <c r="G40" s="27">
        <f t="shared" si="3"/>
        <v>0.09781154976382694</v>
      </c>
      <c r="H40" s="21">
        <f t="shared" si="3"/>
        <v>2329973</v>
      </c>
      <c r="I40" s="27">
        <f t="shared" si="3"/>
        <v>0.13599638350490673</v>
      </c>
    </row>
    <row r="41" spans="1:9" ht="9" customHeight="1">
      <c r="A41" s="12" t="s">
        <v>18</v>
      </c>
      <c r="B41" s="16"/>
      <c r="C41" s="17"/>
      <c r="D41" s="16"/>
      <c r="E41" s="17"/>
      <c r="F41" s="16"/>
      <c r="G41" s="17"/>
      <c r="H41" s="16"/>
      <c r="I41" s="17"/>
    </row>
    <row r="42" spans="1:9" ht="9" customHeight="1">
      <c r="A42" s="22"/>
      <c r="B42" s="16"/>
      <c r="C42" s="17"/>
      <c r="D42" s="16"/>
      <c r="E42" s="17"/>
      <c r="F42" s="16"/>
      <c r="G42" s="17"/>
      <c r="H42" s="16"/>
      <c r="I42" s="17"/>
    </row>
    <row r="43" spans="1:9" ht="9" customHeight="1">
      <c r="A43" s="22" t="s">
        <v>19</v>
      </c>
      <c r="B43" s="16">
        <v>0</v>
      </c>
      <c r="C43" s="17">
        <f>B43*1/B51</f>
        <v>0</v>
      </c>
      <c r="D43" s="16">
        <f>Setembro!D43+B43</f>
        <v>41228</v>
      </c>
      <c r="E43" s="17">
        <f>D43*1/D51</f>
        <v>0.0007119401030914412</v>
      </c>
      <c r="F43" s="16">
        <v>900</v>
      </c>
      <c r="G43" s="17">
        <f>F43*1/F51</f>
        <v>0.00044204170221418687</v>
      </c>
      <c r="H43" s="16">
        <f>Setembro!H43+F43</f>
        <v>30890</v>
      </c>
      <c r="I43" s="17">
        <f>H43*1/H51</f>
        <v>0.0018029944065731957</v>
      </c>
    </row>
    <row r="44" spans="1:9" ht="9" customHeight="1">
      <c r="A44" s="22" t="s">
        <v>20</v>
      </c>
      <c r="B44" s="16">
        <v>110409</v>
      </c>
      <c r="C44" s="17">
        <f>B44*1/B51</f>
        <v>0.016931002893063977</v>
      </c>
      <c r="D44" s="16">
        <f>Setembro!D44+B44</f>
        <v>737320</v>
      </c>
      <c r="E44" s="17">
        <f>D44*1/D51</f>
        <v>0.012732310003186705</v>
      </c>
      <c r="F44" s="16">
        <v>27738</v>
      </c>
      <c r="G44" s="17">
        <f>F44*1/F51</f>
        <v>0.01362372526224124</v>
      </c>
      <c r="H44" s="16">
        <f>Setembro!H44+F44</f>
        <v>168248</v>
      </c>
      <c r="I44" s="17">
        <f>H44*1/H51</f>
        <v>0.00982033677297271</v>
      </c>
    </row>
    <row r="45" spans="1:9" ht="9" customHeight="1">
      <c r="A45" s="22" t="s">
        <v>21</v>
      </c>
      <c r="B45" s="16">
        <v>26788</v>
      </c>
      <c r="C45" s="17">
        <f>B45*1/B51</f>
        <v>0.004107887088003676</v>
      </c>
      <c r="D45" s="16">
        <f>Setembro!D45+B45</f>
        <v>381898</v>
      </c>
      <c r="E45" s="17">
        <f>D45*1/D51</f>
        <v>0.006594753601688542</v>
      </c>
      <c r="F45" s="16">
        <v>7729</v>
      </c>
      <c r="G45" s="17">
        <f>F45*1/F51</f>
        <v>0.003796155907126056</v>
      </c>
      <c r="H45" s="16">
        <f>Setembro!H45+F45</f>
        <v>40389</v>
      </c>
      <c r="I45" s="17">
        <f>H45*1/H51</f>
        <v>0.0023574341562669085</v>
      </c>
    </row>
    <row r="46" spans="1:9" ht="9" customHeight="1">
      <c r="A46" s="22" t="s">
        <v>22</v>
      </c>
      <c r="B46" s="16">
        <v>0</v>
      </c>
      <c r="C46" s="17">
        <f>B46*1/B51</f>
        <v>0</v>
      </c>
      <c r="D46" s="16">
        <f>Setembro!D46+B46</f>
        <v>75335</v>
      </c>
      <c r="E46" s="17">
        <f>D46*1/D51</f>
        <v>0.001300912187503486</v>
      </c>
      <c r="F46" s="16">
        <v>16038</v>
      </c>
      <c r="G46" s="17">
        <f>F46*1/F51</f>
        <v>0.007877183133456811</v>
      </c>
      <c r="H46" s="16">
        <f>Setembro!H46+F46</f>
        <v>247193</v>
      </c>
      <c r="I46" s="17">
        <f>H46*1/H51</f>
        <v>0.014428216132860083</v>
      </c>
    </row>
    <row r="47" spans="1:9" ht="9" customHeight="1">
      <c r="A47" s="22" t="s">
        <v>35</v>
      </c>
      <c r="B47" s="16">
        <v>0</v>
      </c>
      <c r="C47" s="17">
        <f>B47*1/B51</f>
        <v>0</v>
      </c>
      <c r="D47" s="16">
        <f>Setembro!D47+B47</f>
        <v>0</v>
      </c>
      <c r="E47" s="17">
        <f>D47*1/D51</f>
        <v>0</v>
      </c>
      <c r="F47" s="16">
        <v>18200</v>
      </c>
      <c r="G47" s="17">
        <f>F47*1/F51</f>
        <v>0.008939065533664668</v>
      </c>
      <c r="H47" s="16">
        <f>Setembro!H47+F47</f>
        <v>119600</v>
      </c>
      <c r="I47" s="17">
        <f>H47*1/H51</f>
        <v>0.006980839463455947</v>
      </c>
    </row>
    <row r="48" spans="1:9" ht="9" customHeight="1">
      <c r="A48" s="22" t="s">
        <v>23</v>
      </c>
      <c r="B48" s="16">
        <v>0</v>
      </c>
      <c r="C48" s="17">
        <f>B48*1/B51</f>
        <v>0</v>
      </c>
      <c r="D48" s="16">
        <f>Setembro!D48+B48</f>
        <v>0</v>
      </c>
      <c r="E48" s="17">
        <f>D48*1/D51</f>
        <v>0</v>
      </c>
      <c r="F48" s="16">
        <v>0</v>
      </c>
      <c r="G48" s="17">
        <f>F48*1/F51</f>
        <v>0</v>
      </c>
      <c r="H48" s="16">
        <f>Setembro!H48+F48</f>
        <v>0</v>
      </c>
      <c r="I48" s="17">
        <f>H48*1/H51</f>
        <v>0</v>
      </c>
    </row>
    <row r="49" spans="1:9" ht="9" customHeight="1">
      <c r="A49" s="10" t="s">
        <v>24</v>
      </c>
      <c r="B49" s="16">
        <v>0</v>
      </c>
      <c r="C49" s="17">
        <f>B49*1/B51</f>
        <v>0</v>
      </c>
      <c r="D49" s="16">
        <f>Setembro!D49+B49</f>
        <v>0</v>
      </c>
      <c r="E49" s="17">
        <f>D49*1/D51</f>
        <v>0</v>
      </c>
      <c r="F49" s="16">
        <v>0</v>
      </c>
      <c r="G49" s="17">
        <f>F49*1/F51</f>
        <v>0</v>
      </c>
      <c r="H49" s="16">
        <f>Setembro!H49+F49</f>
        <v>0</v>
      </c>
      <c r="I49" s="17">
        <f>H49*1/H51</f>
        <v>0</v>
      </c>
    </row>
    <row r="50" spans="1:9" ht="9" customHeight="1">
      <c r="A50" s="26" t="s">
        <v>29</v>
      </c>
      <c r="B50" s="21">
        <f aca="true" t="shared" si="4" ref="B50:I50">SUM(B43:B49)</f>
        <v>137197</v>
      </c>
      <c r="C50" s="27">
        <f t="shared" si="4"/>
        <v>0.021038889981067652</v>
      </c>
      <c r="D50" s="21">
        <f t="shared" si="4"/>
        <v>1235781</v>
      </c>
      <c r="E50" s="27">
        <f t="shared" si="4"/>
        <v>0.021339915895470175</v>
      </c>
      <c r="F50" s="21">
        <f t="shared" si="4"/>
        <v>70605</v>
      </c>
      <c r="G50" s="27">
        <f t="shared" si="4"/>
        <v>0.034678171538702965</v>
      </c>
      <c r="H50" s="21">
        <f t="shared" si="4"/>
        <v>606320</v>
      </c>
      <c r="I50" s="27">
        <f t="shared" si="4"/>
        <v>0.03538982093212885</v>
      </c>
    </row>
    <row r="51" spans="1:9" ht="9" customHeight="1">
      <c r="A51" s="26" t="s">
        <v>36</v>
      </c>
      <c r="B51" s="21">
        <f aca="true" t="shared" si="5" ref="B51:I51">SUM(B15+B21+B28+B40+B50)</f>
        <v>6521114</v>
      </c>
      <c r="C51" s="68">
        <f t="shared" si="5"/>
        <v>1</v>
      </c>
      <c r="D51" s="21">
        <f t="shared" si="5"/>
        <v>57909366</v>
      </c>
      <c r="E51" s="68">
        <f t="shared" si="5"/>
        <v>1</v>
      </c>
      <c r="F51" s="21">
        <f t="shared" si="5"/>
        <v>2036007</v>
      </c>
      <c r="G51" s="68">
        <f t="shared" si="5"/>
        <v>1</v>
      </c>
      <c r="H51" s="21">
        <f t="shared" si="5"/>
        <v>17132610</v>
      </c>
      <c r="I51" s="68">
        <f t="shared" si="5"/>
        <v>0.9999999999999999</v>
      </c>
    </row>
    <row r="52" spans="1:9" ht="9" customHeight="1">
      <c r="A52" s="9"/>
      <c r="B52" s="31"/>
      <c r="C52" s="32"/>
      <c r="D52" s="31"/>
      <c r="E52" s="32"/>
      <c r="F52" s="31"/>
      <c r="G52" s="32"/>
      <c r="H52" s="31"/>
      <c r="I52" s="33"/>
    </row>
    <row r="53" spans="1:9" ht="9" customHeight="1">
      <c r="A53" s="28" t="s">
        <v>37</v>
      </c>
      <c r="B53" s="29">
        <v>0</v>
      </c>
      <c r="C53" s="30"/>
      <c r="D53" s="29">
        <f>Setembro!D53+B53</f>
        <v>0</v>
      </c>
      <c r="E53" s="29"/>
      <c r="F53" s="29">
        <v>112248</v>
      </c>
      <c r="G53" s="29"/>
      <c r="H53" s="29">
        <f>Setembro!H53+F53</f>
        <v>1083152</v>
      </c>
      <c r="I53" s="30"/>
    </row>
    <row r="54" spans="1:9" ht="9" customHeight="1">
      <c r="A54" s="5" t="s">
        <v>38</v>
      </c>
      <c r="B54" s="5"/>
      <c r="C54" s="5"/>
      <c r="D54" s="5"/>
      <c r="E54" s="5"/>
      <c r="F54" s="5"/>
      <c r="G54" s="5"/>
      <c r="H54" s="5"/>
      <c r="I54" s="5"/>
    </row>
  </sheetData>
  <sheetProtection/>
  <mergeCells count="6">
    <mergeCell ref="B7:E7"/>
    <mergeCell ref="F7:I7"/>
    <mergeCell ref="B8:C8"/>
    <mergeCell ref="D8:E8"/>
    <mergeCell ref="F8:G8"/>
    <mergeCell ref="H8:I8"/>
  </mergeCells>
  <printOptions horizontalCentered="1" verticalCentered="1"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I54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0.5" style="0" customWidth="1"/>
    <col min="2" max="9" width="11.83203125" style="0" customWidth="1"/>
  </cols>
  <sheetData>
    <row r="4" ht="18.75">
      <c r="C4" s="78" t="s">
        <v>53</v>
      </c>
    </row>
    <row r="7" spans="1:9" ht="9" customHeight="1">
      <c r="A7" s="8"/>
      <c r="B7" s="106" t="s">
        <v>39</v>
      </c>
      <c r="C7" s="107"/>
      <c r="D7" s="107"/>
      <c r="E7" s="108"/>
      <c r="F7" s="106" t="s">
        <v>40</v>
      </c>
      <c r="G7" s="107"/>
      <c r="H7" s="107"/>
      <c r="I7" s="108"/>
    </row>
    <row r="8" spans="1:9" ht="9" customHeight="1">
      <c r="A8" s="9" t="s">
        <v>27</v>
      </c>
      <c r="B8" s="106" t="s">
        <v>25</v>
      </c>
      <c r="C8" s="108"/>
      <c r="D8" s="106" t="s">
        <v>26</v>
      </c>
      <c r="E8" s="108"/>
      <c r="F8" s="106" t="s">
        <v>25</v>
      </c>
      <c r="G8" s="108"/>
      <c r="H8" s="106" t="s">
        <v>26</v>
      </c>
      <c r="I8" s="108"/>
    </row>
    <row r="9" spans="1:9" ht="9" customHeight="1">
      <c r="A9" s="12" t="s">
        <v>28</v>
      </c>
      <c r="B9" s="12"/>
      <c r="C9" s="13"/>
      <c r="D9" s="12"/>
      <c r="E9" s="13"/>
      <c r="F9" s="12"/>
      <c r="G9" s="13"/>
      <c r="H9" s="12"/>
      <c r="I9" s="13"/>
    </row>
    <row r="10" spans="1:9" ht="9" customHeight="1">
      <c r="A10" s="11"/>
      <c r="B10" s="12"/>
      <c r="C10" s="12"/>
      <c r="D10" s="12"/>
      <c r="E10" s="12"/>
      <c r="F10" s="14"/>
      <c r="G10" s="12"/>
      <c r="H10" s="12"/>
      <c r="I10" s="12"/>
    </row>
    <row r="11" spans="1:9" ht="9" customHeight="1">
      <c r="A11" s="15" t="s">
        <v>0</v>
      </c>
      <c r="B11" s="16">
        <v>2328541</v>
      </c>
      <c r="C11" s="67">
        <f>B11*1/B51</f>
        <v>0.34615601884625413</v>
      </c>
      <c r="D11" s="16">
        <f>Outubro!D11+B11</f>
        <v>22828907</v>
      </c>
      <c r="E11" s="67">
        <f>D11*1/D51</f>
        <v>0.35319062593697464</v>
      </c>
      <c r="F11" s="16">
        <v>471498</v>
      </c>
      <c r="G11" s="67">
        <f>F11*1/F51</f>
        <v>0.25593622574159397</v>
      </c>
      <c r="H11" s="16">
        <f>Outubro!H11+F11</f>
        <v>5479812</v>
      </c>
      <c r="I11" s="67">
        <f>H11*1/H51</f>
        <v>0.28879330743871706</v>
      </c>
    </row>
    <row r="12" spans="1:9" ht="9" customHeight="1">
      <c r="A12" s="15" t="s">
        <v>1</v>
      </c>
      <c r="B12" s="16">
        <v>834092</v>
      </c>
      <c r="C12" s="67">
        <f>B12*1/B51</f>
        <v>0.12399436646016102</v>
      </c>
      <c r="D12" s="16">
        <f>Outubro!D12+B12</f>
        <v>8667326</v>
      </c>
      <c r="E12" s="67">
        <f>D12*1/D51</f>
        <v>0.13409394918205303</v>
      </c>
      <c r="F12" s="16">
        <v>114470</v>
      </c>
      <c r="G12" s="67">
        <f>F12*1/F51</f>
        <v>0.06213604248722213</v>
      </c>
      <c r="H12" s="16">
        <f>Outubro!H12+F12</f>
        <v>1442277</v>
      </c>
      <c r="I12" s="67">
        <f>H12*1/H51</f>
        <v>0.07600989688565786</v>
      </c>
    </row>
    <row r="13" spans="1:9" ht="9" customHeight="1">
      <c r="A13" s="15" t="s">
        <v>2</v>
      </c>
      <c r="B13" s="16">
        <v>2040</v>
      </c>
      <c r="C13" s="67">
        <f>B13*1/B51</f>
        <v>0.0003032621192610989</v>
      </c>
      <c r="D13" s="16">
        <f>Outubro!D13+B13</f>
        <v>49514</v>
      </c>
      <c r="E13" s="67">
        <f>D13*1/D51</f>
        <v>0.000766041083466824</v>
      </c>
      <c r="F13" s="16">
        <v>18355</v>
      </c>
      <c r="G13" s="67">
        <f>F13*1/F51</f>
        <v>0.009963370838236762</v>
      </c>
      <c r="H13" s="16">
        <f>Outubro!H13+F13</f>
        <v>93501</v>
      </c>
      <c r="I13" s="67">
        <f>H13*1/H51</f>
        <v>0.004927625808846633</v>
      </c>
    </row>
    <row r="14" spans="1:9" ht="9" customHeight="1">
      <c r="A14" s="15" t="s">
        <v>3</v>
      </c>
      <c r="B14" s="16">
        <v>937658</v>
      </c>
      <c r="C14" s="67">
        <f>B14*1/B51</f>
        <v>0.13939027069711935</v>
      </c>
      <c r="D14" s="16">
        <f>Outubro!D14+B14</f>
        <v>6896633</v>
      </c>
      <c r="E14" s="67">
        <f>D14*1/D51</f>
        <v>0.10669920054112075</v>
      </c>
      <c r="F14" s="16">
        <v>51119</v>
      </c>
      <c r="G14" s="67">
        <f>F14*1/F51</f>
        <v>0.02774816419939118</v>
      </c>
      <c r="H14" s="16">
        <f>Outubro!H14+F14</f>
        <v>754411</v>
      </c>
      <c r="I14" s="67">
        <f>H14*1/H51</f>
        <v>0.039758453001334716</v>
      </c>
    </row>
    <row r="15" spans="1:9" s="65" customFormat="1" ht="9" customHeight="1">
      <c r="A15" s="18" t="s">
        <v>29</v>
      </c>
      <c r="B15" s="21">
        <f aca="true" t="shared" si="0" ref="B15:I15">SUM(B11:B14)</f>
        <v>4102331</v>
      </c>
      <c r="C15" s="27">
        <f t="shared" si="0"/>
        <v>0.6098439181227956</v>
      </c>
      <c r="D15" s="21">
        <f t="shared" si="0"/>
        <v>38442380</v>
      </c>
      <c r="E15" s="27">
        <f t="shared" si="0"/>
        <v>0.5947498167436153</v>
      </c>
      <c r="F15" s="21">
        <f t="shared" si="0"/>
        <v>655442</v>
      </c>
      <c r="G15" s="27">
        <f t="shared" si="0"/>
        <v>0.3557838032664441</v>
      </c>
      <c r="H15" s="21">
        <f t="shared" si="0"/>
        <v>7770001</v>
      </c>
      <c r="I15" s="27">
        <f t="shared" si="0"/>
        <v>0.4094892831345563</v>
      </c>
    </row>
    <row r="16" spans="1:9" ht="9" customHeight="1">
      <c r="A16" s="12" t="s">
        <v>4</v>
      </c>
      <c r="B16" s="23"/>
      <c r="C16" s="24"/>
      <c r="D16" s="23"/>
      <c r="E16" s="24"/>
      <c r="F16" s="23"/>
      <c r="G16" s="24"/>
      <c r="H16" s="23"/>
      <c r="I16" s="24"/>
    </row>
    <row r="17" spans="1:9" ht="9" customHeight="1">
      <c r="A17" s="11"/>
      <c r="B17" s="23"/>
      <c r="C17" s="24"/>
      <c r="D17" s="23"/>
      <c r="E17" s="24"/>
      <c r="F17" s="23"/>
      <c r="G17" s="24"/>
      <c r="H17" s="23"/>
      <c r="I17" s="24"/>
    </row>
    <row r="18" spans="1:9" ht="9" customHeight="1">
      <c r="A18" s="22" t="s">
        <v>30</v>
      </c>
      <c r="B18" s="16">
        <v>341672</v>
      </c>
      <c r="C18" s="17">
        <f>B18*1/B51</f>
        <v>0.0507922425549893</v>
      </c>
      <c r="D18" s="16">
        <f>Outubro!D18+B18</f>
        <v>2567977</v>
      </c>
      <c r="E18" s="17">
        <f>D18*1/D51</f>
        <v>0.039729690257258234</v>
      </c>
      <c r="F18" s="16">
        <v>309963</v>
      </c>
      <c r="G18" s="17">
        <f>F18*1/F51</f>
        <v>0.1682525913992036</v>
      </c>
      <c r="H18" s="16">
        <f>Outubro!H18+F18</f>
        <v>2399546</v>
      </c>
      <c r="I18" s="17">
        <f>H18*1/H51</f>
        <v>0.12645923358161626</v>
      </c>
    </row>
    <row r="19" spans="1:9" ht="9" customHeight="1">
      <c r="A19" s="10" t="s">
        <v>5</v>
      </c>
      <c r="B19" s="16">
        <v>284764</v>
      </c>
      <c r="C19" s="17">
        <f>B19*1/B51</f>
        <v>0.04233241869081743</v>
      </c>
      <c r="D19" s="16">
        <f>Outubro!D19+B19</f>
        <v>3281097</v>
      </c>
      <c r="E19" s="17">
        <f>D19*1/D51</f>
        <v>0.050762513649467746</v>
      </c>
      <c r="F19" s="16">
        <v>230123</v>
      </c>
      <c r="G19" s="17">
        <f>F19*1/F51</f>
        <v>0.12491423521697405</v>
      </c>
      <c r="H19" s="16">
        <f>Outubro!H19+F19</f>
        <v>1636471</v>
      </c>
      <c r="I19" s="17">
        <f>H19*1/H51</f>
        <v>0.08624417637275598</v>
      </c>
    </row>
    <row r="20" spans="1:9" ht="9" customHeight="1">
      <c r="A20" s="22" t="s">
        <v>6</v>
      </c>
      <c r="B20" s="16">
        <v>12692</v>
      </c>
      <c r="C20" s="17">
        <f>B20*1/B51</f>
        <v>0.0018867660870891504</v>
      </c>
      <c r="D20" s="16">
        <f>Outubro!D20+B20</f>
        <v>222776</v>
      </c>
      <c r="E20" s="17">
        <f>D20*1/D51</f>
        <v>0.003446612441135945</v>
      </c>
      <c r="F20" s="16">
        <v>178679</v>
      </c>
      <c r="G20" s="17">
        <f>F20*1/F51</f>
        <v>0.09698965611578897</v>
      </c>
      <c r="H20" s="16">
        <f>Outubro!H20+F20</f>
        <v>1878525</v>
      </c>
      <c r="I20" s="17">
        <f>H20*1/H51</f>
        <v>0.09900074087510959</v>
      </c>
    </row>
    <row r="21" spans="1:9" ht="9" customHeight="1">
      <c r="A21" s="25" t="s">
        <v>29</v>
      </c>
      <c r="B21" s="21">
        <f>SUM(B18:B20)</f>
        <v>639128</v>
      </c>
      <c r="C21" s="27">
        <f>SUM(C18:C20)</f>
        <v>0.09501142733289589</v>
      </c>
      <c r="D21" s="21">
        <f aca="true" t="shared" si="1" ref="D21:I21">SUM(D18:D20)</f>
        <v>6071850</v>
      </c>
      <c r="E21" s="27">
        <f t="shared" si="1"/>
        <v>0.09393881634786193</v>
      </c>
      <c r="F21" s="21">
        <f t="shared" si="1"/>
        <v>718765</v>
      </c>
      <c r="G21" s="27">
        <f t="shared" si="1"/>
        <v>0.3901564827319666</v>
      </c>
      <c r="H21" s="21">
        <f t="shared" si="1"/>
        <v>5914542</v>
      </c>
      <c r="I21" s="27">
        <f t="shared" si="1"/>
        <v>0.31170415082948183</v>
      </c>
    </row>
    <row r="22" spans="1:9" ht="9" customHeight="1">
      <c r="A22" s="12" t="s">
        <v>31</v>
      </c>
      <c r="B22" s="23"/>
      <c r="C22" s="24"/>
      <c r="D22" s="23"/>
      <c r="E22" s="24"/>
      <c r="F22" s="23"/>
      <c r="G22" s="24"/>
      <c r="H22" s="23"/>
      <c r="I22" s="24"/>
    </row>
    <row r="23" spans="1:9" ht="9" customHeight="1">
      <c r="A23" s="12"/>
      <c r="B23" s="16"/>
      <c r="C23" s="17"/>
      <c r="D23" s="16"/>
      <c r="E23" s="17"/>
      <c r="F23" s="16"/>
      <c r="G23" s="17"/>
      <c r="H23" s="16"/>
      <c r="I23" s="17"/>
    </row>
    <row r="24" spans="1:9" ht="9" customHeight="1">
      <c r="A24" s="22" t="s">
        <v>7</v>
      </c>
      <c r="B24" s="16">
        <v>134689</v>
      </c>
      <c r="C24" s="17">
        <f>B24*1/B51</f>
        <v>0.020022584108410856</v>
      </c>
      <c r="D24" s="16">
        <f>Outubro!D24+B24</f>
        <v>2623744</v>
      </c>
      <c r="E24" s="17">
        <f>D24*1/D51</f>
        <v>0.04059247276527</v>
      </c>
      <c r="F24" s="16">
        <v>14315</v>
      </c>
      <c r="G24" s="17">
        <f>F24*1/F51</f>
        <v>0.0077703979051680335</v>
      </c>
      <c r="H24" s="16">
        <f>Outubro!H24+F24</f>
        <v>440950</v>
      </c>
      <c r="I24" s="17">
        <f>H24*1/H51</f>
        <v>0.023238645580377994</v>
      </c>
    </row>
    <row r="25" spans="1:9" ht="9" customHeight="1">
      <c r="A25" s="22" t="s">
        <v>8</v>
      </c>
      <c r="B25" s="16">
        <v>423380</v>
      </c>
      <c r="C25" s="17">
        <f>B25*1/B51</f>
        <v>0.0629387823788059</v>
      </c>
      <c r="D25" s="16">
        <f>Outubro!D25+B25</f>
        <v>4622840</v>
      </c>
      <c r="E25" s="17">
        <f>D25*1/D51</f>
        <v>0.07152089029958744</v>
      </c>
      <c r="F25" s="16">
        <v>36049</v>
      </c>
      <c r="G25" s="17">
        <f>F25*1/F51</f>
        <v>0.019567940906978866</v>
      </c>
      <c r="H25" s="16">
        <f>Outubro!H25+F25</f>
        <v>1060630</v>
      </c>
      <c r="I25" s="17">
        <f>H25*1/H51</f>
        <v>0.05589659748705366</v>
      </c>
    </row>
    <row r="26" spans="1:9" ht="9" customHeight="1">
      <c r="A26" s="22" t="s">
        <v>32</v>
      </c>
      <c r="B26" s="16">
        <v>46024</v>
      </c>
      <c r="C26" s="17">
        <f>B26*1/B51</f>
        <v>0.006841831263172948</v>
      </c>
      <c r="D26" s="16">
        <f>Outubro!D26+B26</f>
        <v>588338</v>
      </c>
      <c r="E26" s="17">
        <f>D26*1/D51</f>
        <v>0.009102295895397348</v>
      </c>
      <c r="F26" s="16">
        <v>30774</v>
      </c>
      <c r="G26" s="17">
        <f>F26*1/F51</f>
        <v>0.016704591347093335</v>
      </c>
      <c r="H26" s="16">
        <f>Outubro!H26+F26</f>
        <v>383300</v>
      </c>
      <c r="I26" s="17">
        <f>H26*1/H51</f>
        <v>0.020200414675039993</v>
      </c>
    </row>
    <row r="27" spans="1:9" ht="9" customHeight="1">
      <c r="A27" s="22" t="s">
        <v>33</v>
      </c>
      <c r="B27" s="16">
        <v>0</v>
      </c>
      <c r="C27" s="17">
        <f>B27*1/B51</f>
        <v>0</v>
      </c>
      <c r="D27" s="16">
        <f>Outubro!D27+B27</f>
        <v>117060</v>
      </c>
      <c r="E27" s="17">
        <f>D27*1/D51</f>
        <v>0.001811058876895957</v>
      </c>
      <c r="F27" s="16">
        <v>7924</v>
      </c>
      <c r="G27" s="17">
        <f>F27*1/F51</f>
        <v>0.004301266713276388</v>
      </c>
      <c r="H27" s="16">
        <f>Outubro!H27+F27</f>
        <v>90163</v>
      </c>
      <c r="I27" s="17">
        <f>H27*1/H51</f>
        <v>0.004751708813841979</v>
      </c>
    </row>
    <row r="28" spans="1:9" ht="9" customHeight="1">
      <c r="A28" s="25" t="s">
        <v>29</v>
      </c>
      <c r="B28" s="21">
        <f aca="true" t="shared" si="2" ref="B28:I28">SUM(B24:B27)</f>
        <v>604093</v>
      </c>
      <c r="C28" s="27">
        <f t="shared" si="2"/>
        <v>0.08980319775038971</v>
      </c>
      <c r="D28" s="21">
        <f t="shared" si="2"/>
        <v>7951982</v>
      </c>
      <c r="E28" s="27">
        <f t="shared" si="2"/>
        <v>0.12302671783715076</v>
      </c>
      <c r="F28" s="21">
        <f t="shared" si="2"/>
        <v>89062</v>
      </c>
      <c r="G28" s="27">
        <f t="shared" si="2"/>
        <v>0.04834419687251662</v>
      </c>
      <c r="H28" s="21">
        <f t="shared" si="2"/>
        <v>1975043</v>
      </c>
      <c r="I28" s="27">
        <f t="shared" si="2"/>
        <v>0.10408736655631362</v>
      </c>
    </row>
    <row r="29" spans="1:9" ht="9" customHeight="1">
      <c r="A29" s="12" t="s">
        <v>9</v>
      </c>
      <c r="B29" s="16"/>
      <c r="C29" s="17"/>
      <c r="D29" s="16"/>
      <c r="E29" s="17"/>
      <c r="F29" s="16"/>
      <c r="G29" s="17"/>
      <c r="H29" s="16"/>
      <c r="I29" s="17"/>
    </row>
    <row r="30" spans="1:9" ht="9" customHeight="1">
      <c r="A30" s="13"/>
      <c r="B30" s="16"/>
      <c r="C30" s="17"/>
      <c r="D30" s="16"/>
      <c r="E30" s="17"/>
      <c r="F30" s="16"/>
      <c r="G30" s="17"/>
      <c r="H30" s="16"/>
      <c r="I30" s="17"/>
    </row>
    <row r="31" spans="1:9" ht="9" customHeight="1">
      <c r="A31" s="22" t="s">
        <v>10</v>
      </c>
      <c r="B31" s="16">
        <v>431480</v>
      </c>
      <c r="C31" s="17">
        <f>B31*1/B51</f>
        <v>0.06414291138175439</v>
      </c>
      <c r="D31" s="16">
        <f>Outubro!D31+B31</f>
        <v>4475093</v>
      </c>
      <c r="E31" s="17">
        <f>D31*1/D51</f>
        <v>0.0692350666545785</v>
      </c>
      <c r="F31" s="16">
        <v>67010</v>
      </c>
      <c r="G31" s="17">
        <f>F31*1/F51</f>
        <v>0.036374038674489</v>
      </c>
      <c r="H31" s="16">
        <f>Outubro!H31+F31</f>
        <v>849923</v>
      </c>
      <c r="I31" s="17">
        <f>H31*1/H51</f>
        <v>0.044792061157980734</v>
      </c>
    </row>
    <row r="32" spans="1:9" ht="9" customHeight="1">
      <c r="A32" s="22" t="s">
        <v>11</v>
      </c>
      <c r="B32" s="16">
        <v>329410</v>
      </c>
      <c r="C32" s="17">
        <f>B32*1/B51</f>
        <v>0.048969399365587536</v>
      </c>
      <c r="D32" s="16">
        <f>Outubro!D32+B32</f>
        <v>2836148</v>
      </c>
      <c r="E32" s="17">
        <f>D32*1/D51</f>
        <v>0.04387861790185132</v>
      </c>
      <c r="F32" s="16">
        <v>67166</v>
      </c>
      <c r="G32" s="17">
        <f>F32*1/F51</f>
        <v>0.036458717827350065</v>
      </c>
      <c r="H32" s="16">
        <f>Outubro!H32+F32</f>
        <v>517468</v>
      </c>
      <c r="I32" s="17">
        <f>H32*1/H51</f>
        <v>0.027271244928420545</v>
      </c>
    </row>
    <row r="33" spans="1:9" ht="9" customHeight="1">
      <c r="A33" s="22" t="s">
        <v>12</v>
      </c>
      <c r="B33" s="16">
        <v>117930</v>
      </c>
      <c r="C33" s="17">
        <f>B33*1/B51</f>
        <v>0.01753122633552029</v>
      </c>
      <c r="D33" s="16">
        <f>Outubro!D33+B33</f>
        <v>1100804</v>
      </c>
      <c r="E33" s="17">
        <f>D33*1/D51</f>
        <v>0.01703076077159215</v>
      </c>
      <c r="F33" s="16">
        <v>64258</v>
      </c>
      <c r="G33" s="17">
        <f>F33*1/F51</f>
        <v>0.03488021156760653</v>
      </c>
      <c r="H33" s="16">
        <f>Outubro!H33+F33</f>
        <v>317470</v>
      </c>
      <c r="I33" s="17">
        <f>H33*1/H51</f>
        <v>0.01673108699943894</v>
      </c>
    </row>
    <row r="34" spans="1:9" ht="9" customHeight="1">
      <c r="A34" s="22" t="s">
        <v>34</v>
      </c>
      <c r="B34" s="16">
        <v>64758</v>
      </c>
      <c r="C34" s="17">
        <f>B34*1/B51</f>
        <v>0.009626788391720707</v>
      </c>
      <c r="D34" s="16">
        <f>Outubro!D34+B34</f>
        <v>734802</v>
      </c>
      <c r="E34" s="17">
        <f>D34*1/D51</f>
        <v>0.011368269988560593</v>
      </c>
      <c r="F34" s="16">
        <v>64480</v>
      </c>
      <c r="G34" s="17">
        <f>F34*1/F51</f>
        <v>0.035000716515908824</v>
      </c>
      <c r="H34" s="16">
        <f>Outubro!H34+F34</f>
        <v>428406</v>
      </c>
      <c r="I34" s="17">
        <f>H34*1/H51</f>
        <v>0.022577560264219105</v>
      </c>
    </row>
    <row r="35" spans="1:9" ht="9" customHeight="1">
      <c r="A35" s="22" t="s">
        <v>13</v>
      </c>
      <c r="B35" s="16">
        <v>85000</v>
      </c>
      <c r="C35" s="17">
        <f>B35*1/B51</f>
        <v>0.01263592163587912</v>
      </c>
      <c r="D35" s="16">
        <f>Outubro!D35+B35</f>
        <v>592111</v>
      </c>
      <c r="E35" s="17">
        <f>D35*1/D51</f>
        <v>0.009160668739601419</v>
      </c>
      <c r="F35" s="16">
        <v>17600</v>
      </c>
      <c r="G35" s="17">
        <f>F35*1/F51</f>
        <v>0.009553545450992483</v>
      </c>
      <c r="H35" s="16">
        <f>Outubro!H35+F35</f>
        <v>83760</v>
      </c>
      <c r="I35" s="17">
        <f>H35*1/H51</f>
        <v>0.004414262283280328</v>
      </c>
    </row>
    <row r="36" spans="1:9" ht="9" customHeight="1">
      <c r="A36" s="22" t="s">
        <v>14</v>
      </c>
      <c r="B36" s="16">
        <v>48756</v>
      </c>
      <c r="C36" s="17">
        <f>B36*1/B51</f>
        <v>0.007247964650340263</v>
      </c>
      <c r="D36" s="16">
        <f>Outubro!D36+B36</f>
        <v>268872</v>
      </c>
      <c r="E36" s="17">
        <f>D36*1/D51</f>
        <v>0.004159772957020073</v>
      </c>
      <c r="F36" s="16">
        <v>1000</v>
      </c>
      <c r="G36" s="17">
        <f>F36*1/F51</f>
        <v>0.0005428150824427548</v>
      </c>
      <c r="H36" s="16">
        <f>Outubro!H36+F36</f>
        <v>35108</v>
      </c>
      <c r="I36" s="17">
        <f>H36*1/H51</f>
        <v>0.001850237825231683</v>
      </c>
    </row>
    <row r="37" spans="1:9" ht="9" customHeight="1">
      <c r="A37" s="22" t="s">
        <v>15</v>
      </c>
      <c r="B37" s="16">
        <v>0</v>
      </c>
      <c r="C37" s="17">
        <f>B37*1/B51</f>
        <v>0</v>
      </c>
      <c r="D37" s="16">
        <f>Outubro!D37+B37</f>
        <v>8670</v>
      </c>
      <c r="E37" s="17">
        <f>D37*1/D51</f>
        <v>0.00013413531917553346</v>
      </c>
      <c r="F37" s="16">
        <v>0</v>
      </c>
      <c r="G37" s="17">
        <f>F37*1/F51</f>
        <v>0</v>
      </c>
      <c r="H37" s="16">
        <f>Outubro!H37+F37</f>
        <v>0</v>
      </c>
      <c r="I37" s="17">
        <f>H37*1/H51</f>
        <v>0</v>
      </c>
    </row>
    <row r="38" spans="1:9" ht="9" customHeight="1">
      <c r="A38" s="22" t="s">
        <v>16</v>
      </c>
      <c r="B38" s="16">
        <v>86088</v>
      </c>
      <c r="C38" s="17">
        <f>B38*1/B51</f>
        <v>0.012797661432818373</v>
      </c>
      <c r="D38" s="16">
        <f>Outubro!D38+B38</f>
        <v>362711</v>
      </c>
      <c r="E38" s="17">
        <f>D38*1/D51</f>
        <v>0.005611575058071156</v>
      </c>
      <c r="F38" s="16">
        <v>2540</v>
      </c>
      <c r="G38" s="17">
        <f>F38*1/F51</f>
        <v>0.001378750309404597</v>
      </c>
      <c r="H38" s="16">
        <f>Outubro!H38+F38</f>
        <v>50112</v>
      </c>
      <c r="I38" s="17">
        <f>H38*1/H51</f>
        <v>0.002640968380369434</v>
      </c>
    </row>
    <row r="39" spans="1:9" ht="9" customHeight="1">
      <c r="A39" s="22" t="s">
        <v>17</v>
      </c>
      <c r="B39" s="16">
        <v>46742</v>
      </c>
      <c r="C39" s="17">
        <f>B39*1/B51</f>
        <v>0.006948567636520727</v>
      </c>
      <c r="D39" s="16">
        <f>Outubro!D39+B39</f>
        <v>383878</v>
      </c>
      <c r="E39" s="17">
        <f>D39*1/D51</f>
        <v>0.005939053985520811</v>
      </c>
      <c r="F39" s="16">
        <v>17890</v>
      </c>
      <c r="G39" s="17">
        <f>F39*1/F51</f>
        <v>0.009710961824900883</v>
      </c>
      <c r="H39" s="16">
        <f>Outubro!H39+F39</f>
        <v>349670</v>
      </c>
      <c r="I39" s="17">
        <f>H39*1/H51</f>
        <v>0.018428069395828944</v>
      </c>
    </row>
    <row r="40" spans="1:9" ht="9" customHeight="1">
      <c r="A40" s="26" t="s">
        <v>29</v>
      </c>
      <c r="B40" s="21">
        <f aca="true" t="shared" si="3" ref="B40:I40">SUM(B31:B39)</f>
        <v>1210164</v>
      </c>
      <c r="C40" s="27">
        <f t="shared" si="3"/>
        <v>0.1799004408301414</v>
      </c>
      <c r="D40" s="21">
        <f t="shared" si="3"/>
        <v>10763089</v>
      </c>
      <c r="E40" s="27">
        <f t="shared" si="3"/>
        <v>0.16651792137597154</v>
      </c>
      <c r="F40" s="21">
        <f t="shared" si="3"/>
        <v>301944</v>
      </c>
      <c r="G40" s="27">
        <f t="shared" si="3"/>
        <v>0.16389975725309516</v>
      </c>
      <c r="H40" s="21">
        <f t="shared" si="3"/>
        <v>2631917</v>
      </c>
      <c r="I40" s="27">
        <f t="shared" si="3"/>
        <v>0.13870549123476972</v>
      </c>
    </row>
    <row r="41" spans="1:9" ht="9" customHeight="1">
      <c r="A41" s="12" t="s">
        <v>18</v>
      </c>
      <c r="B41" s="16"/>
      <c r="C41" s="17"/>
      <c r="D41" s="16"/>
      <c r="E41" s="17"/>
      <c r="F41" s="16"/>
      <c r="G41" s="17"/>
      <c r="H41" s="16"/>
      <c r="I41" s="17"/>
    </row>
    <row r="42" spans="1:9" ht="9" customHeight="1">
      <c r="A42" s="22"/>
      <c r="B42" s="16"/>
      <c r="C42" s="17"/>
      <c r="D42" s="16"/>
      <c r="E42" s="17"/>
      <c r="F42" s="16"/>
      <c r="G42" s="17"/>
      <c r="H42" s="16"/>
      <c r="I42" s="17"/>
    </row>
    <row r="43" spans="1:9" ht="9" customHeight="1">
      <c r="A43" s="22" t="s">
        <v>19</v>
      </c>
      <c r="B43" s="16">
        <v>14306</v>
      </c>
      <c r="C43" s="17">
        <f>B43*1/B51</f>
        <v>0.002126699940269255</v>
      </c>
      <c r="D43" s="16">
        <f>Outubro!D43+B43</f>
        <v>55534</v>
      </c>
      <c r="E43" s="17">
        <f>D43*1/D51</f>
        <v>0.0008591777180039303</v>
      </c>
      <c r="F43" s="16">
        <v>1020</v>
      </c>
      <c r="G43" s="17">
        <f>F43*1/F51</f>
        <v>0.0005536713840916098</v>
      </c>
      <c r="H43" s="16">
        <f>Outubro!H43+F43</f>
        <v>31910</v>
      </c>
      <c r="I43" s="17">
        <f>H43*1/H51</f>
        <v>0.0016816990145591603</v>
      </c>
    </row>
    <row r="44" spans="1:9" ht="9" customHeight="1">
      <c r="A44" s="22" t="s">
        <v>20</v>
      </c>
      <c r="B44" s="16">
        <v>82191</v>
      </c>
      <c r="C44" s="17">
        <f>B44*1/B51</f>
        <v>0.012218341590288714</v>
      </c>
      <c r="D44" s="16">
        <f>Outubro!D44+B44</f>
        <v>819511</v>
      </c>
      <c r="E44" s="17">
        <f>D44*1/D51</f>
        <v>0.012678820017630982</v>
      </c>
      <c r="F44" s="16">
        <v>15764</v>
      </c>
      <c r="G44" s="17">
        <f>F44*1/F51</f>
        <v>0.008556936959627585</v>
      </c>
      <c r="H44" s="16">
        <f>Outubro!H44+F44</f>
        <v>184012</v>
      </c>
      <c r="I44" s="17">
        <f>H44*1/H51</f>
        <v>0.009697674680885622</v>
      </c>
    </row>
    <row r="45" spans="1:9" ht="9" customHeight="1">
      <c r="A45" s="22" t="s">
        <v>21</v>
      </c>
      <c r="B45" s="16">
        <v>58171</v>
      </c>
      <c r="C45" s="17">
        <f>B45*1/B51</f>
        <v>0.008647578793890874</v>
      </c>
      <c r="D45" s="16">
        <f>Outubro!D45+B45</f>
        <v>440069</v>
      </c>
      <c r="E45" s="17">
        <f>D45*1/D51</f>
        <v>0.006808396283074722</v>
      </c>
      <c r="F45" s="16">
        <v>9158</v>
      </c>
      <c r="G45" s="17">
        <f>F45*1/F51</f>
        <v>0.0049711005250107475</v>
      </c>
      <c r="H45" s="16">
        <f>Outubro!H45+F45</f>
        <v>49547</v>
      </c>
      <c r="I45" s="17">
        <f>H45*1/H51</f>
        <v>0.002611192136457622</v>
      </c>
    </row>
    <row r="46" spans="1:9" ht="9" customHeight="1">
      <c r="A46" s="22" t="s">
        <v>22</v>
      </c>
      <c r="B46" s="16">
        <v>16470</v>
      </c>
      <c r="C46" s="17">
        <f>B46*1/B51</f>
        <v>0.002448395639328578</v>
      </c>
      <c r="D46" s="16">
        <f>Outubro!D46+B46</f>
        <v>91805</v>
      </c>
      <c r="E46" s="17">
        <f>D46*1/D51</f>
        <v>0.0014203336766908708</v>
      </c>
      <c r="F46" s="16">
        <v>51093</v>
      </c>
      <c r="G46" s="17">
        <f>F46*1/F51</f>
        <v>0.027734051007247667</v>
      </c>
      <c r="H46" s="16">
        <f>Outubro!H46+F46</f>
        <v>298286</v>
      </c>
      <c r="I46" s="17">
        <f>H46*1/H51</f>
        <v>0.01572006494067044</v>
      </c>
    </row>
    <row r="47" spans="1:9" ht="9" customHeight="1">
      <c r="A47" s="22" t="s">
        <v>35</v>
      </c>
      <c r="B47" s="16">
        <v>0</v>
      </c>
      <c r="C47" s="17">
        <f>B47*1/B51</f>
        <v>0</v>
      </c>
      <c r="D47" s="16">
        <f>Outubro!D47+B47</f>
        <v>0</v>
      </c>
      <c r="E47" s="17">
        <f>D47*1/D51</f>
        <v>0</v>
      </c>
      <c r="F47" s="16">
        <v>0</v>
      </c>
      <c r="G47" s="17">
        <f>F47*1/F51</f>
        <v>0</v>
      </c>
      <c r="H47" s="16">
        <f>Outubro!H47+F47</f>
        <v>119600</v>
      </c>
      <c r="I47" s="17">
        <f>H47*1/H51</f>
        <v>0.006303077472305721</v>
      </c>
    </row>
    <row r="48" spans="1:9" ht="9" customHeight="1">
      <c r="A48" s="22" t="s">
        <v>23</v>
      </c>
      <c r="B48" s="16">
        <v>0</v>
      </c>
      <c r="C48" s="17">
        <f>B48*1/B51</f>
        <v>0</v>
      </c>
      <c r="D48" s="16">
        <f>Outubro!D48+B48</f>
        <v>0</v>
      </c>
      <c r="E48" s="17">
        <f>D48*1/D51</f>
        <v>0</v>
      </c>
      <c r="F48" s="16">
        <v>0</v>
      </c>
      <c r="G48" s="17">
        <f>F48*1/F51</f>
        <v>0</v>
      </c>
      <c r="H48" s="16">
        <f>Outubro!H48+F48</f>
        <v>0</v>
      </c>
      <c r="I48" s="17">
        <f>H48*1/H51</f>
        <v>0</v>
      </c>
    </row>
    <row r="49" spans="1:9" ht="9" customHeight="1">
      <c r="A49" s="10" t="s">
        <v>24</v>
      </c>
      <c r="B49" s="16">
        <v>0</v>
      </c>
      <c r="C49" s="17">
        <f>B49*1/B51</f>
        <v>0</v>
      </c>
      <c r="D49" s="16">
        <f>Outubro!D49+B49</f>
        <v>0</v>
      </c>
      <c r="E49" s="17">
        <f>D49*1/D51</f>
        <v>0</v>
      </c>
      <c r="F49" s="23">
        <v>0</v>
      </c>
      <c r="G49" s="17">
        <f>F49*1/F51</f>
        <v>0</v>
      </c>
      <c r="H49" s="16">
        <f>Outubro!H49+F49</f>
        <v>0</v>
      </c>
      <c r="I49" s="17">
        <f>H49*1/H51</f>
        <v>0</v>
      </c>
    </row>
    <row r="50" spans="1:9" ht="9" customHeight="1">
      <c r="A50" s="26" t="s">
        <v>29</v>
      </c>
      <c r="B50" s="21">
        <f aca="true" t="shared" si="4" ref="B50:I50">SUM(B43:B49)</f>
        <v>171138</v>
      </c>
      <c r="C50" s="27">
        <f t="shared" si="4"/>
        <v>0.02544101596377742</v>
      </c>
      <c r="D50" s="21">
        <f t="shared" si="4"/>
        <v>1406919</v>
      </c>
      <c r="E50" s="27">
        <f t="shared" si="4"/>
        <v>0.021766727695400504</v>
      </c>
      <c r="F50" s="21">
        <f t="shared" si="4"/>
        <v>77035</v>
      </c>
      <c r="G50" s="27">
        <f t="shared" si="4"/>
        <v>0.04181575987597761</v>
      </c>
      <c r="H50" s="21">
        <f t="shared" si="4"/>
        <v>683355</v>
      </c>
      <c r="I50" s="27">
        <f t="shared" si="4"/>
        <v>0.03601370824487857</v>
      </c>
    </row>
    <row r="51" spans="1:9" ht="9" customHeight="1">
      <c r="A51" s="26" t="s">
        <v>36</v>
      </c>
      <c r="B51" s="21">
        <f aca="true" t="shared" si="5" ref="B51:I51">SUM(B15+B21+B28+B40+B50)</f>
        <v>6726854</v>
      </c>
      <c r="C51" s="68">
        <f t="shared" si="5"/>
        <v>1</v>
      </c>
      <c r="D51" s="21">
        <f t="shared" si="5"/>
        <v>64636220</v>
      </c>
      <c r="E51" s="68">
        <f t="shared" si="5"/>
        <v>1</v>
      </c>
      <c r="F51" s="21">
        <f t="shared" si="5"/>
        <v>1842248</v>
      </c>
      <c r="G51" s="68">
        <f t="shared" si="5"/>
        <v>1.0000000000000002</v>
      </c>
      <c r="H51" s="21">
        <f t="shared" si="5"/>
        <v>18974858</v>
      </c>
      <c r="I51" s="68">
        <f t="shared" si="5"/>
        <v>1</v>
      </c>
    </row>
    <row r="52" spans="1:9" ht="9" customHeight="1">
      <c r="A52" s="9"/>
      <c r="B52" s="31"/>
      <c r="C52" s="32"/>
      <c r="D52" s="31"/>
      <c r="E52" s="32"/>
      <c r="F52" s="31"/>
      <c r="G52" s="32"/>
      <c r="H52" s="31"/>
      <c r="I52" s="33"/>
    </row>
    <row r="53" spans="1:9" ht="9" customHeight="1">
      <c r="A53" s="28" t="s">
        <v>37</v>
      </c>
      <c r="B53" s="29">
        <v>0</v>
      </c>
      <c r="C53" s="30"/>
      <c r="D53" s="29">
        <f>Outubro!D53+B53</f>
        <v>0</v>
      </c>
      <c r="E53" s="29"/>
      <c r="F53" s="29">
        <v>78168</v>
      </c>
      <c r="G53" s="29"/>
      <c r="H53" s="29">
        <f>Outubro!H53+F53</f>
        <v>1161320</v>
      </c>
      <c r="I53" s="30"/>
    </row>
    <row r="54" spans="1:9" ht="9" customHeight="1">
      <c r="A54" s="5" t="s">
        <v>38</v>
      </c>
      <c r="B54" s="5"/>
      <c r="C54" s="5"/>
      <c r="D54" s="5"/>
      <c r="E54" s="5"/>
      <c r="F54" s="5"/>
      <c r="G54" s="5"/>
      <c r="H54" s="5"/>
      <c r="I54" s="5"/>
    </row>
  </sheetData>
  <sheetProtection/>
  <mergeCells count="6">
    <mergeCell ref="B7:E7"/>
    <mergeCell ref="F7:I7"/>
    <mergeCell ref="B8:C8"/>
    <mergeCell ref="D8:E8"/>
    <mergeCell ref="F8:G8"/>
    <mergeCell ref="H8:I8"/>
  </mergeCells>
  <printOptions horizontalCentered="1" verticalCentered="1"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K54"/>
  <sheetViews>
    <sheetView zoomScalePageLayoutView="0" workbookViewId="0" topLeftCell="A16">
      <selection activeCell="K25" sqref="K25"/>
    </sheetView>
  </sheetViews>
  <sheetFormatPr defaultColWidth="9.33203125" defaultRowHeight="12.75"/>
  <cols>
    <col min="1" max="1" width="20.5" style="0" customWidth="1"/>
    <col min="2" max="9" width="11.83203125" style="0" customWidth="1"/>
    <col min="10" max="10" width="10.16015625" style="79" bestFit="1" customWidth="1"/>
  </cols>
  <sheetData>
    <row r="4" ht="18.75">
      <c r="C4" s="78" t="s">
        <v>54</v>
      </c>
    </row>
    <row r="7" spans="1:9" ht="9" customHeight="1">
      <c r="A7" s="8"/>
      <c r="B7" s="106" t="s">
        <v>39</v>
      </c>
      <c r="C7" s="107"/>
      <c r="D7" s="107"/>
      <c r="E7" s="108"/>
      <c r="F7" s="106" t="s">
        <v>40</v>
      </c>
      <c r="G7" s="107"/>
      <c r="H7" s="107"/>
      <c r="I7" s="108"/>
    </row>
    <row r="8" spans="1:9" ht="9" customHeight="1">
      <c r="A8" s="9" t="s">
        <v>27</v>
      </c>
      <c r="B8" s="106" t="s">
        <v>25</v>
      </c>
      <c r="C8" s="108"/>
      <c r="D8" s="106" t="s">
        <v>26</v>
      </c>
      <c r="E8" s="108"/>
      <c r="F8" s="106" t="s">
        <v>25</v>
      </c>
      <c r="G8" s="108"/>
      <c r="H8" s="106" t="s">
        <v>26</v>
      </c>
      <c r="I8" s="108"/>
    </row>
    <row r="9" spans="1:9" ht="9" customHeight="1">
      <c r="A9" s="12" t="s">
        <v>28</v>
      </c>
      <c r="B9" s="12"/>
      <c r="C9" s="13"/>
      <c r="D9" s="12"/>
      <c r="E9" s="13"/>
      <c r="F9" s="12"/>
      <c r="G9" s="13"/>
      <c r="H9" s="12"/>
      <c r="I9" s="13"/>
    </row>
    <row r="10" spans="1:9" ht="9" customHeight="1">
      <c r="A10" s="11"/>
      <c r="B10" s="12"/>
      <c r="C10" s="12"/>
      <c r="D10" s="12"/>
      <c r="E10" s="12"/>
      <c r="F10" s="14"/>
      <c r="G10" s="12"/>
      <c r="H10" s="12"/>
      <c r="I10" s="12"/>
    </row>
    <row r="11" spans="1:10" ht="9" customHeight="1">
      <c r="A11" s="15" t="s">
        <v>0</v>
      </c>
      <c r="B11" s="16">
        <v>1911362</v>
      </c>
      <c r="C11" s="67">
        <f>B11*1/B51</f>
        <v>0.33334780880586595</v>
      </c>
      <c r="D11" s="16">
        <f>Novembro!D11+B11</f>
        <v>24740269</v>
      </c>
      <c r="E11" s="67">
        <f>D11*1/D51</f>
        <v>0.351573809297895</v>
      </c>
      <c r="F11" s="16">
        <v>588821</v>
      </c>
      <c r="G11" s="67">
        <f>F11*1/F51</f>
        <v>0.33511680293580987</v>
      </c>
      <c r="H11" s="16">
        <f>Novembro!H11+F11</f>
        <v>6068633</v>
      </c>
      <c r="I11" s="67">
        <f>H11*1/H51</f>
        <v>0.29271929469147095</v>
      </c>
      <c r="J11" s="80"/>
    </row>
    <row r="12" spans="1:10" ht="9" customHeight="1">
      <c r="A12" s="15" t="s">
        <v>1</v>
      </c>
      <c r="B12" s="16">
        <v>875516</v>
      </c>
      <c r="C12" s="67">
        <f>B12*1/B51</f>
        <v>0.1526928651791113</v>
      </c>
      <c r="D12" s="16">
        <f>Novembro!D12+B12</f>
        <v>9542842</v>
      </c>
      <c r="E12" s="67">
        <f>D12*1/D51</f>
        <v>0.1356094112585414</v>
      </c>
      <c r="F12" s="16">
        <v>40891</v>
      </c>
      <c r="G12" s="67">
        <f>F12*1/F51</f>
        <v>0.02327237172051982</v>
      </c>
      <c r="H12" s="16">
        <f>Novembro!H12+F12</f>
        <v>1483168</v>
      </c>
      <c r="I12" s="67">
        <f>H12*1/H51</f>
        <v>0.07154031078645876</v>
      </c>
      <c r="J12" s="80"/>
    </row>
    <row r="13" spans="1:10" ht="9" customHeight="1">
      <c r="A13" s="15" t="s">
        <v>2</v>
      </c>
      <c r="B13" s="16">
        <v>7140</v>
      </c>
      <c r="C13" s="67">
        <f>B13*1/B51</f>
        <v>0.0012452394443720671</v>
      </c>
      <c r="D13" s="16">
        <f>Novembro!D13+B13</f>
        <v>56654</v>
      </c>
      <c r="E13" s="67">
        <f>D13*1/D51</f>
        <v>0.0008050867430731227</v>
      </c>
      <c r="F13" s="16">
        <v>2340</v>
      </c>
      <c r="G13" s="67">
        <f>F13*1/F51</f>
        <v>0.0013317686000835485</v>
      </c>
      <c r="H13" s="16">
        <f>Novembro!H13+F13</f>
        <v>95841</v>
      </c>
      <c r="I13" s="67">
        <f>H13*1/H51</f>
        <v>0.004622871398307538</v>
      </c>
      <c r="J13" s="80"/>
    </row>
    <row r="14" spans="1:10" ht="9" customHeight="1">
      <c r="A14" s="15" t="s">
        <v>3</v>
      </c>
      <c r="B14" s="16">
        <v>461450</v>
      </c>
      <c r="C14" s="67">
        <f>B14*1/B51</f>
        <v>0.08047839518284179</v>
      </c>
      <c r="D14" s="16">
        <f>Novembro!D14+B14</f>
        <v>7358083</v>
      </c>
      <c r="E14" s="67">
        <f>D14*1/D51</f>
        <v>0.1045626977394661</v>
      </c>
      <c r="F14" s="16">
        <v>45664</v>
      </c>
      <c r="G14" s="67">
        <f>F14*1/F51</f>
        <v>0.025988838185562035</v>
      </c>
      <c r="H14" s="16">
        <f>Novembro!H14+F14</f>
        <v>800075</v>
      </c>
      <c r="I14" s="67">
        <f>H14*1/H51</f>
        <v>0.03859145703822897</v>
      </c>
      <c r="J14" s="80"/>
    </row>
    <row r="15" spans="1:10" ht="9" customHeight="1">
      <c r="A15" s="18" t="s">
        <v>29</v>
      </c>
      <c r="B15" s="21">
        <f aca="true" t="shared" si="0" ref="B15:I15">SUM(B11:B14)</f>
        <v>3255468</v>
      </c>
      <c r="C15" s="27">
        <f t="shared" si="0"/>
        <v>0.5677643086121911</v>
      </c>
      <c r="D15" s="21">
        <f t="shared" si="0"/>
        <v>41697848</v>
      </c>
      <c r="E15" s="27">
        <f t="shared" si="0"/>
        <v>0.5925510050389756</v>
      </c>
      <c r="F15" s="21">
        <f t="shared" si="0"/>
        <v>677716</v>
      </c>
      <c r="G15" s="27">
        <f t="shared" si="0"/>
        <v>0.38570978144197526</v>
      </c>
      <c r="H15" s="21">
        <f t="shared" si="0"/>
        <v>8447717</v>
      </c>
      <c r="I15" s="27">
        <f t="shared" si="0"/>
        <v>0.4074739339144662</v>
      </c>
      <c r="J15" s="80"/>
    </row>
    <row r="16" spans="1:10" ht="9" customHeight="1">
      <c r="A16" s="12" t="s">
        <v>4</v>
      </c>
      <c r="B16" s="23"/>
      <c r="C16" s="24"/>
      <c r="D16" s="23"/>
      <c r="E16" s="24"/>
      <c r="F16" s="23"/>
      <c r="G16" s="24"/>
      <c r="H16" s="23"/>
      <c r="I16" s="24"/>
      <c r="J16" s="80"/>
    </row>
    <row r="17" spans="1:10" ht="9" customHeight="1">
      <c r="A17" s="11"/>
      <c r="B17" s="23"/>
      <c r="C17" s="24"/>
      <c r="D17" s="23"/>
      <c r="E17" s="24"/>
      <c r="F17" s="23"/>
      <c r="G17" s="24"/>
      <c r="H17" s="23"/>
      <c r="I17" s="24"/>
      <c r="J17" s="80"/>
    </row>
    <row r="18" spans="1:10" ht="9" customHeight="1">
      <c r="A18" s="22" t="s">
        <v>30</v>
      </c>
      <c r="B18" s="16">
        <v>312085</v>
      </c>
      <c r="C18" s="17">
        <f>B18*1/B51</f>
        <v>0.05442864873905554</v>
      </c>
      <c r="D18" s="16">
        <f>Novembro!D18+B18</f>
        <v>2880062</v>
      </c>
      <c r="E18" s="17">
        <f>D18*1/D51</f>
        <v>0.040927379098186605</v>
      </c>
      <c r="F18" s="16">
        <v>218694</v>
      </c>
      <c r="G18" s="17">
        <f>F18*1/F51</f>
        <v>0.12446572744729555</v>
      </c>
      <c r="H18" s="16">
        <f>Novembro!H18+F18</f>
        <v>2618240</v>
      </c>
      <c r="I18" s="17">
        <f>H18*1/H51</f>
        <v>0.1262902808808832</v>
      </c>
      <c r="J18" s="80"/>
    </row>
    <row r="19" spans="1:10" ht="9" customHeight="1">
      <c r="A19" s="10" t="s">
        <v>5</v>
      </c>
      <c r="B19" s="16">
        <v>301772</v>
      </c>
      <c r="C19" s="17">
        <f>B19*1/B51</f>
        <v>0.05263002767605706</v>
      </c>
      <c r="D19" s="16">
        <f>Novembro!D19+B19</f>
        <v>3582869</v>
      </c>
      <c r="E19" s="17">
        <f>D19*1/D51</f>
        <v>0.05091468094163971</v>
      </c>
      <c r="F19" s="16">
        <v>141283</v>
      </c>
      <c r="G19" s="17">
        <f>F19*1/F51</f>
        <v>0.08040865945538632</v>
      </c>
      <c r="H19" s="16">
        <f>Novembro!H19+F19</f>
        <v>1777754</v>
      </c>
      <c r="I19" s="17">
        <f>H19*1/H51</f>
        <v>0.08574960736873381</v>
      </c>
      <c r="J19" s="80"/>
    </row>
    <row r="20" spans="1:10" ht="9" customHeight="1">
      <c r="A20" s="22" t="s">
        <v>6</v>
      </c>
      <c r="B20" s="16">
        <v>12000</v>
      </c>
      <c r="C20" s="17">
        <f>B20*1/B51</f>
        <v>0.002092839402305995</v>
      </c>
      <c r="D20" s="16">
        <f>Novembro!D20+B20</f>
        <v>234776</v>
      </c>
      <c r="E20" s="17">
        <f>D20*1/D51</f>
        <v>0.003336305383410447</v>
      </c>
      <c r="F20" s="16">
        <v>250609</v>
      </c>
      <c r="G20" s="17">
        <f>F20*1/F51</f>
        <v>0.14262957140954616</v>
      </c>
      <c r="H20" s="16">
        <f>Novembro!H20+F20</f>
        <v>2129134</v>
      </c>
      <c r="I20" s="17">
        <f>H20*1/H51</f>
        <v>0.10269835114162124</v>
      </c>
      <c r="J20" s="80"/>
    </row>
    <row r="21" spans="1:10" ht="9" customHeight="1">
      <c r="A21" s="25" t="s">
        <v>29</v>
      </c>
      <c r="B21" s="21">
        <f>SUM(B18:B20)</f>
        <v>625857</v>
      </c>
      <c r="C21" s="27">
        <f>SUM(C18:C20)</f>
        <v>0.1091515158174186</v>
      </c>
      <c r="D21" s="21">
        <f aca="true" t="shared" si="1" ref="D21:I21">SUM(D18:D20)</f>
        <v>6697707</v>
      </c>
      <c r="E21" s="27">
        <f t="shared" si="1"/>
        <v>0.09517836542323677</v>
      </c>
      <c r="F21" s="21">
        <f t="shared" si="1"/>
        <v>610586</v>
      </c>
      <c r="G21" s="27">
        <f t="shared" si="1"/>
        <v>0.347503958312228</v>
      </c>
      <c r="H21" s="21">
        <f t="shared" si="1"/>
        <v>6525128</v>
      </c>
      <c r="I21" s="27">
        <f t="shared" si="1"/>
        <v>0.31473823939123824</v>
      </c>
      <c r="J21" s="80"/>
    </row>
    <row r="22" spans="1:10" ht="9" customHeight="1">
      <c r="A22" s="12" t="s">
        <v>31</v>
      </c>
      <c r="B22" s="23"/>
      <c r="C22" s="24"/>
      <c r="D22" s="23"/>
      <c r="E22" s="24"/>
      <c r="F22" s="23"/>
      <c r="G22" s="24"/>
      <c r="H22" s="23"/>
      <c r="I22" s="24"/>
      <c r="J22" s="80"/>
    </row>
    <row r="23" spans="1:11" ht="9" customHeight="1">
      <c r="A23" s="12"/>
      <c r="B23" s="16"/>
      <c r="C23" s="17"/>
      <c r="D23" s="16"/>
      <c r="E23" s="17"/>
      <c r="F23" s="16"/>
      <c r="G23" s="17"/>
      <c r="H23" s="16"/>
      <c r="I23" s="17"/>
      <c r="K23" s="80"/>
    </row>
    <row r="24" spans="1:10" ht="9" customHeight="1">
      <c r="A24" s="22" t="s">
        <v>7</v>
      </c>
      <c r="B24" s="16">
        <v>233414</v>
      </c>
      <c r="C24" s="17">
        <f>B24*1/B51</f>
        <v>0.04070816802082096</v>
      </c>
      <c r="D24" s="16">
        <f>Novembro!D24+B24</f>
        <v>2857158</v>
      </c>
      <c r="E24" s="17">
        <f>D24*1/D51</f>
        <v>0.04060189975403885</v>
      </c>
      <c r="F24" s="16">
        <v>41202</v>
      </c>
      <c r="G24" s="17">
        <f>F24*1/F51</f>
        <v>0.02344937173531725</v>
      </c>
      <c r="H24" s="16">
        <f>Novembro!H24+F24</f>
        <v>482152</v>
      </c>
      <c r="I24" s="17">
        <f>H24*1/H51</f>
        <v>0.023256504945031623</v>
      </c>
      <c r="J24" s="80"/>
    </row>
    <row r="25" spans="1:10" ht="9" customHeight="1">
      <c r="A25" s="22" t="s">
        <v>8</v>
      </c>
      <c r="B25" s="16">
        <v>376130</v>
      </c>
      <c r="C25" s="17">
        <f>B25*1/B51</f>
        <v>0.06559830703244617</v>
      </c>
      <c r="D25" s="16">
        <f>Novembro!D25+B25</f>
        <v>4998970</v>
      </c>
      <c r="E25" s="17">
        <f>D25*1/D51</f>
        <v>0.07103831108165792</v>
      </c>
      <c r="F25" s="16">
        <v>16400</v>
      </c>
      <c r="G25" s="17">
        <f>F25*1/F51</f>
        <v>0.009333762838192391</v>
      </c>
      <c r="H25" s="16">
        <f>Novembro!H25+F25</f>
        <v>1077030</v>
      </c>
      <c r="I25" s="17">
        <f>H25*1/H51</f>
        <v>0.051950325874303975</v>
      </c>
      <c r="J25" s="80"/>
    </row>
    <row r="26" spans="1:10" ht="9" customHeight="1">
      <c r="A26" s="22" t="s">
        <v>32</v>
      </c>
      <c r="B26" s="16">
        <v>54315</v>
      </c>
      <c r="C26" s="17">
        <f>B26*1/B51</f>
        <v>0.00947271434468751</v>
      </c>
      <c r="D26" s="16">
        <f>Novembro!D26+B26</f>
        <v>642653</v>
      </c>
      <c r="E26" s="17">
        <f>D26*1/D51</f>
        <v>0.00913247803678772</v>
      </c>
      <c r="F26" s="16">
        <v>3834</v>
      </c>
      <c r="G26" s="17">
        <f>F26*1/F51</f>
        <v>0.0021820516293676604</v>
      </c>
      <c r="H26" s="16">
        <f>Novembro!H26+F26</f>
        <v>387134</v>
      </c>
      <c r="I26" s="17">
        <f>H26*1/H51</f>
        <v>0.018673330786535932</v>
      </c>
      <c r="J26" s="80"/>
    </row>
    <row r="27" spans="1:10" ht="9" customHeight="1">
      <c r="A27" s="22" t="s">
        <v>33</v>
      </c>
      <c r="B27" s="16">
        <v>38001</v>
      </c>
      <c r="C27" s="17">
        <f>B27*1/B51</f>
        <v>0.00662749917725251</v>
      </c>
      <c r="D27" s="16">
        <f>Novembro!D27+B27</f>
        <v>155061</v>
      </c>
      <c r="E27" s="17">
        <f>D27*1/D51</f>
        <v>0.0022035082336227182</v>
      </c>
      <c r="F27" s="16">
        <v>12440</v>
      </c>
      <c r="G27" s="17">
        <f>F27*1/F51</f>
        <v>0.007080000591897156</v>
      </c>
      <c r="H27" s="16">
        <f>Novembro!H27+F27</f>
        <v>102603</v>
      </c>
      <c r="I27" s="17">
        <f>H27*1/H51</f>
        <v>0.004949035111075095</v>
      </c>
      <c r="J27" s="80"/>
    </row>
    <row r="28" spans="1:10" ht="9" customHeight="1">
      <c r="A28" s="25" t="s">
        <v>29</v>
      </c>
      <c r="B28" s="21">
        <f aca="true" t="shared" si="2" ref="B28:I28">SUM(B24:B27)</f>
        <v>701860</v>
      </c>
      <c r="C28" s="27">
        <f t="shared" si="2"/>
        <v>0.12240668857520715</v>
      </c>
      <c r="D28" s="21">
        <f t="shared" si="2"/>
        <v>8653842</v>
      </c>
      <c r="E28" s="27">
        <f t="shared" si="2"/>
        <v>0.12297619710610722</v>
      </c>
      <c r="F28" s="21">
        <f t="shared" si="2"/>
        <v>73876</v>
      </c>
      <c r="G28" s="27">
        <f t="shared" si="2"/>
        <v>0.04204518679477445</v>
      </c>
      <c r="H28" s="21">
        <f t="shared" si="2"/>
        <v>2048919</v>
      </c>
      <c r="I28" s="27">
        <f t="shared" si="2"/>
        <v>0.09882919671694664</v>
      </c>
      <c r="J28" s="80"/>
    </row>
    <row r="29" spans="1:10" ht="9" customHeight="1">
      <c r="A29" s="12" t="s">
        <v>9</v>
      </c>
      <c r="B29" s="16"/>
      <c r="C29" s="17"/>
      <c r="D29" s="16"/>
      <c r="E29" s="17"/>
      <c r="F29" s="16"/>
      <c r="G29" s="17"/>
      <c r="H29" s="16"/>
      <c r="I29" s="17"/>
      <c r="J29" s="80"/>
    </row>
    <row r="30" spans="1:10" ht="9" customHeight="1">
      <c r="A30" s="13"/>
      <c r="B30" s="16"/>
      <c r="C30" s="17"/>
      <c r="D30" s="16"/>
      <c r="E30" s="17"/>
      <c r="F30" s="16"/>
      <c r="G30" s="17"/>
      <c r="H30" s="16"/>
      <c r="I30" s="17"/>
      <c r="J30" s="80"/>
    </row>
    <row r="31" spans="1:10" ht="9" customHeight="1">
      <c r="A31" s="22" t="s">
        <v>10</v>
      </c>
      <c r="B31" s="16">
        <v>397800</v>
      </c>
      <c r="C31" s="17">
        <f>B31*1/B51</f>
        <v>0.06937762618644373</v>
      </c>
      <c r="D31" s="16">
        <f>Novembro!D31+B31</f>
        <v>4872893</v>
      </c>
      <c r="E31" s="17">
        <f>D31*1/D51</f>
        <v>0.06924668257693752</v>
      </c>
      <c r="F31" s="16">
        <v>84235</v>
      </c>
      <c r="G31" s="17">
        <f>F31*1/F51</f>
        <v>0.04794082394360586</v>
      </c>
      <c r="H31" s="16">
        <f>Novembro!H31+F31</f>
        <v>934158</v>
      </c>
      <c r="I31" s="17">
        <f>H31*1/H51</f>
        <v>0.04505892363080699</v>
      </c>
      <c r="J31" s="80"/>
    </row>
    <row r="32" spans="1:10" ht="9" customHeight="1">
      <c r="A32" s="22" t="s">
        <v>11</v>
      </c>
      <c r="B32" s="16">
        <v>313924</v>
      </c>
      <c r="C32" s="17">
        <f>B32*1/B51</f>
        <v>0.054749376377458935</v>
      </c>
      <c r="D32" s="16">
        <f>Novembro!D32+B32</f>
        <v>3150072</v>
      </c>
      <c r="E32" s="17">
        <f>D32*1/D51</f>
        <v>0.04476438039548554</v>
      </c>
      <c r="F32" s="16">
        <v>98424</v>
      </c>
      <c r="G32" s="17">
        <f>F32*1/F51</f>
        <v>0.05601623619428341</v>
      </c>
      <c r="H32" s="16">
        <f>Novembro!H32+F32</f>
        <v>615892</v>
      </c>
      <c r="I32" s="17">
        <f>H32*1/H51</f>
        <v>0.02970742700145476</v>
      </c>
      <c r="J32" s="80"/>
    </row>
    <row r="33" spans="1:10" ht="9" customHeight="1">
      <c r="A33" s="22" t="s">
        <v>12</v>
      </c>
      <c r="B33" s="16">
        <v>128560</v>
      </c>
      <c r="C33" s="17">
        <f>B33*1/B51</f>
        <v>0.02242128613003823</v>
      </c>
      <c r="D33" s="16">
        <f>Novembro!D33+B33</f>
        <v>1229364</v>
      </c>
      <c r="E33" s="17">
        <f>D33*1/D51</f>
        <v>0.017469987270295945</v>
      </c>
      <c r="F33" s="16">
        <v>31114</v>
      </c>
      <c r="G33" s="17">
        <f>F33*1/F51</f>
        <v>0.017707969326068176</v>
      </c>
      <c r="H33" s="16">
        <f>Novembro!H33+F33</f>
        <v>348584</v>
      </c>
      <c r="I33" s="17">
        <f>H33*1/H51</f>
        <v>0.016813879274085564</v>
      </c>
      <c r="J33" s="80"/>
    </row>
    <row r="34" spans="1:10" ht="9" customHeight="1">
      <c r="A34" s="22" t="s">
        <v>34</v>
      </c>
      <c r="B34" s="16">
        <v>28370</v>
      </c>
      <c r="C34" s="17">
        <f>B34*1/B51</f>
        <v>0.004947821153618423</v>
      </c>
      <c r="D34" s="16">
        <f>Novembro!D34+B34</f>
        <v>763172</v>
      </c>
      <c r="E34" s="17">
        <f>D34*1/D51</f>
        <v>0.01084512408452362</v>
      </c>
      <c r="F34" s="16">
        <v>28374</v>
      </c>
      <c r="G34" s="17">
        <f>F34*1/F51</f>
        <v>0.016148547973833593</v>
      </c>
      <c r="H34" s="16">
        <f>Novembro!H34+F34</f>
        <v>456780</v>
      </c>
      <c r="I34" s="17">
        <f>H34*1/H51</f>
        <v>0.022032691617563643</v>
      </c>
      <c r="J34" s="80"/>
    </row>
    <row r="35" spans="1:10" ht="9" customHeight="1">
      <c r="A35" s="22" t="s">
        <v>13</v>
      </c>
      <c r="B35" s="16">
        <v>8250</v>
      </c>
      <c r="C35" s="17">
        <f>B35*1/B51</f>
        <v>0.0014388270890853716</v>
      </c>
      <c r="D35" s="16">
        <f>Novembro!D35+B35</f>
        <v>600361</v>
      </c>
      <c r="E35" s="17">
        <f>D35*1/D51</f>
        <v>0.008531483781518039</v>
      </c>
      <c r="F35" s="16">
        <v>3150</v>
      </c>
      <c r="G35" s="17">
        <f>F35*1/F51</f>
        <v>0.0017927654231893924</v>
      </c>
      <c r="H35" s="16">
        <f>Novembro!H35+F35</f>
        <v>86910</v>
      </c>
      <c r="I35" s="17">
        <f>H35*1/H51</f>
        <v>0.0041920864058900475</v>
      </c>
      <c r="J35" s="80"/>
    </row>
    <row r="36" spans="1:10" ht="9" customHeight="1">
      <c r="A36" s="22" t="s">
        <v>14</v>
      </c>
      <c r="B36" s="16">
        <v>36210</v>
      </c>
      <c r="C36" s="17">
        <f>B36*1/B51</f>
        <v>0.00631514289645834</v>
      </c>
      <c r="D36" s="16">
        <f>Novembro!D36+B36</f>
        <v>305082</v>
      </c>
      <c r="E36" s="17">
        <f>D36*1/D51</f>
        <v>0.0043353950956725815</v>
      </c>
      <c r="F36" s="16">
        <v>25960</v>
      </c>
      <c r="G36" s="17">
        <f>F36*1/F51</f>
        <v>0.014774663614602102</v>
      </c>
      <c r="H36" s="16">
        <f>Novembro!H36+F36</f>
        <v>61068</v>
      </c>
      <c r="I36" s="17">
        <f>H36*1/H51</f>
        <v>0.00294560272275795</v>
      </c>
      <c r="J36" s="80"/>
    </row>
    <row r="37" spans="1:10" ht="9" customHeight="1">
      <c r="A37" s="22" t="s">
        <v>15</v>
      </c>
      <c r="B37" s="16">
        <v>0</v>
      </c>
      <c r="C37" s="17">
        <f>B37*1/B51</f>
        <v>0</v>
      </c>
      <c r="D37" s="16">
        <f>Novembro!D37+B37</f>
        <v>8670</v>
      </c>
      <c r="E37" s="17">
        <f>D37*1/D51</f>
        <v>0.0001232058118128283</v>
      </c>
      <c r="F37" s="16">
        <v>0</v>
      </c>
      <c r="G37" s="17">
        <f>F37*1/F51</f>
        <v>0</v>
      </c>
      <c r="H37" s="16">
        <f>Novembro!H37+F37</f>
        <v>0</v>
      </c>
      <c r="I37" s="17">
        <f>H37*1/H51</f>
        <v>0</v>
      </c>
      <c r="J37" s="80"/>
    </row>
    <row r="38" spans="1:10" ht="9" customHeight="1">
      <c r="A38" s="22" t="s">
        <v>16</v>
      </c>
      <c r="B38" s="16">
        <v>0</v>
      </c>
      <c r="C38" s="17">
        <f>B38*1/B51</f>
        <v>0</v>
      </c>
      <c r="D38" s="16">
        <f>Novembro!D38+B38</f>
        <v>362711</v>
      </c>
      <c r="E38" s="17">
        <f>D38*1/D51</f>
        <v>0.005154337163603548</v>
      </c>
      <c r="F38" s="16">
        <v>1000</v>
      </c>
      <c r="G38" s="17">
        <f>F38*1/F51</f>
        <v>0.0005691318803775848</v>
      </c>
      <c r="H38" s="16">
        <f>Novembro!H38+F38</f>
        <v>51112</v>
      </c>
      <c r="I38" s="17">
        <f>H38*1/H51</f>
        <v>0.0024653770610729734</v>
      </c>
      <c r="J38" s="80"/>
    </row>
    <row r="39" spans="1:10" ht="9" customHeight="1">
      <c r="A39" s="22" t="s">
        <v>17</v>
      </c>
      <c r="B39" s="16">
        <v>3995</v>
      </c>
      <c r="C39" s="17">
        <f>B39*1/B51</f>
        <v>0.0006967411176843709</v>
      </c>
      <c r="D39" s="16">
        <f>Novembro!D39+B39</f>
        <v>387873</v>
      </c>
      <c r="E39" s="17">
        <f>D39*1/D51</f>
        <v>0.005511904019063108</v>
      </c>
      <c r="F39" s="16">
        <v>42160</v>
      </c>
      <c r="G39" s="17">
        <f>F39*1/F51</f>
        <v>0.023994600076718976</v>
      </c>
      <c r="H39" s="16">
        <f>Novembro!H39+F39</f>
        <v>391830</v>
      </c>
      <c r="I39" s="17">
        <f>H39*1/H51</f>
        <v>0.01889984140397995</v>
      </c>
      <c r="J39" s="80"/>
    </row>
    <row r="40" spans="1:10" ht="9" customHeight="1">
      <c r="A40" s="26" t="s">
        <v>29</v>
      </c>
      <c r="B40" s="21">
        <f aca="true" t="shared" si="3" ref="B40:I40">SUM(B31:B39)</f>
        <v>917109</v>
      </c>
      <c r="C40" s="27">
        <f t="shared" si="3"/>
        <v>0.15994682095078738</v>
      </c>
      <c r="D40" s="21">
        <f t="shared" si="3"/>
        <v>11680198</v>
      </c>
      <c r="E40" s="27">
        <f t="shared" si="3"/>
        <v>0.16598250019891272</v>
      </c>
      <c r="F40" s="21">
        <f t="shared" si="3"/>
        <v>314417</v>
      </c>
      <c r="G40" s="27">
        <f t="shared" si="3"/>
        <v>0.1789447384326791</v>
      </c>
      <c r="H40" s="21">
        <f t="shared" si="3"/>
        <v>2946334</v>
      </c>
      <c r="I40" s="27">
        <f t="shared" si="3"/>
        <v>0.1421158291176119</v>
      </c>
      <c r="J40" s="80"/>
    </row>
    <row r="41" spans="1:10" ht="9" customHeight="1">
      <c r="A41" s="12" t="s">
        <v>18</v>
      </c>
      <c r="B41" s="16"/>
      <c r="C41" s="17"/>
      <c r="D41" s="16"/>
      <c r="E41" s="17"/>
      <c r="F41" s="16"/>
      <c r="G41" s="17"/>
      <c r="H41" s="16"/>
      <c r="I41" s="17"/>
      <c r="J41" s="80"/>
    </row>
    <row r="42" spans="1:10" ht="9" customHeight="1">
      <c r="A42" s="22"/>
      <c r="B42" s="16"/>
      <c r="C42" s="17"/>
      <c r="D42" s="16"/>
      <c r="E42" s="17"/>
      <c r="F42" s="16"/>
      <c r="G42" s="17"/>
      <c r="H42" s="16"/>
      <c r="I42" s="17"/>
      <c r="J42" s="80"/>
    </row>
    <row r="43" spans="1:10" ht="9" customHeight="1">
      <c r="A43" s="22" t="s">
        <v>19</v>
      </c>
      <c r="B43" s="16">
        <v>0</v>
      </c>
      <c r="C43" s="17">
        <f>B43*1/B51</f>
        <v>0</v>
      </c>
      <c r="D43" s="16">
        <f>Novembro!D43+B43</f>
        <v>55534</v>
      </c>
      <c r="E43" s="17">
        <f>D43*1/D51</f>
        <v>0.0007891708827235994</v>
      </c>
      <c r="F43" s="16">
        <v>0</v>
      </c>
      <c r="G43" s="17">
        <f>F43*1/F51</f>
        <v>0</v>
      </c>
      <c r="H43" s="16">
        <f>Novembro!H43+F43</f>
        <v>31910</v>
      </c>
      <c r="I43" s="17">
        <f>H43*1/H51</f>
        <v>0.0015391724451956211</v>
      </c>
      <c r="J43" s="80"/>
    </row>
    <row r="44" spans="1:10" ht="9" customHeight="1">
      <c r="A44" s="22" t="s">
        <v>20</v>
      </c>
      <c r="B44" s="16">
        <v>154150</v>
      </c>
      <c r="C44" s="17">
        <f>B44*1/B51</f>
        <v>0.026884266155455763</v>
      </c>
      <c r="D44" s="16">
        <f>Novembro!D44+B44</f>
        <v>973661</v>
      </c>
      <c r="E44" s="17">
        <f>D44*1/D51</f>
        <v>0.013836296878372572</v>
      </c>
      <c r="F44" s="16">
        <v>22399</v>
      </c>
      <c r="G44" s="17">
        <f>F44*1/F51</f>
        <v>0.012747984988577522</v>
      </c>
      <c r="H44" s="16">
        <f>Novembro!H44+F44</f>
        <v>206411</v>
      </c>
      <c r="I44" s="17">
        <f>H44*1/H51</f>
        <v>0.009956193155289042</v>
      </c>
      <c r="J44" s="80"/>
    </row>
    <row r="45" spans="1:10" ht="9" customHeight="1">
      <c r="A45" s="22" t="s">
        <v>21</v>
      </c>
      <c r="B45" s="16">
        <v>61093</v>
      </c>
      <c r="C45" s="17">
        <f>B45*1/B51</f>
        <v>0.010654819800423347</v>
      </c>
      <c r="D45" s="16">
        <f>Novembro!D45+B45</f>
        <v>501162</v>
      </c>
      <c r="E45" s="17">
        <f>D45*1/D51</f>
        <v>0.007121807504006996</v>
      </c>
      <c r="F45" s="16">
        <v>10598</v>
      </c>
      <c r="G45" s="17">
        <f>F45*1/F51</f>
        <v>0.006031659668241644</v>
      </c>
      <c r="H45" s="16">
        <f>Novembro!H45+F45</f>
        <v>60145</v>
      </c>
      <c r="I45" s="17">
        <f>H45*1/H51</f>
        <v>0.002901082003017569</v>
      </c>
      <c r="J45" s="80"/>
    </row>
    <row r="46" spans="1:10" ht="9" customHeight="1">
      <c r="A46" s="22" t="s">
        <v>22</v>
      </c>
      <c r="B46" s="16">
        <v>18300</v>
      </c>
      <c r="C46" s="17">
        <f>B46*1/B51</f>
        <v>0.0031915800885166427</v>
      </c>
      <c r="D46" s="16">
        <f>Novembro!D46+B46</f>
        <v>110105</v>
      </c>
      <c r="E46" s="17">
        <f>D46*1/D51</f>
        <v>0.0015646569676645281</v>
      </c>
      <c r="F46" s="16">
        <v>16270</v>
      </c>
      <c r="G46" s="17">
        <f>F46*1/F51</f>
        <v>0.009259775693743305</v>
      </c>
      <c r="H46" s="16">
        <f>Novembro!H46+F46</f>
        <v>314556</v>
      </c>
      <c r="I46" s="17">
        <f>H46*1/H51</f>
        <v>0.015172545524003565</v>
      </c>
      <c r="J46" s="80"/>
    </row>
    <row r="47" spans="1:10" ht="9" customHeight="1">
      <c r="A47" s="22" t="s">
        <v>35</v>
      </c>
      <c r="B47" s="16">
        <v>0</v>
      </c>
      <c r="C47" s="17">
        <f>B47*1/B51</f>
        <v>0</v>
      </c>
      <c r="D47" s="16">
        <f>Novembro!D47+B47</f>
        <v>0</v>
      </c>
      <c r="E47" s="17">
        <f>D47*1/D51</f>
        <v>0</v>
      </c>
      <c r="F47" s="16">
        <v>31200</v>
      </c>
      <c r="G47" s="17">
        <f>F47*1/F51</f>
        <v>0.01775691466778065</v>
      </c>
      <c r="H47" s="16">
        <f>Novembro!H47+F47</f>
        <v>150800</v>
      </c>
      <c r="I47" s="17">
        <f>H47*1/H51</f>
        <v>0.0072738077322312645</v>
      </c>
      <c r="J47" s="80"/>
    </row>
    <row r="48" spans="1:10" ht="9" customHeight="1">
      <c r="A48" s="22" t="s">
        <v>23</v>
      </c>
      <c r="B48" s="16">
        <v>0</v>
      </c>
      <c r="C48" s="17">
        <f>B48*1/B51</f>
        <v>0</v>
      </c>
      <c r="D48" s="16">
        <f>Novembro!D48+B48</f>
        <v>0</v>
      </c>
      <c r="E48" s="17">
        <f>D48*1/D51</f>
        <v>0</v>
      </c>
      <c r="F48" s="16">
        <v>0</v>
      </c>
      <c r="G48" s="17">
        <f>F48*1/F51</f>
        <v>0</v>
      </c>
      <c r="H48" s="16">
        <f>Novembro!H48+F48</f>
        <v>0</v>
      </c>
      <c r="I48" s="17">
        <f>H48*1/H51</f>
        <v>0</v>
      </c>
      <c r="J48" s="80"/>
    </row>
    <row r="49" spans="1:10" ht="9" customHeight="1">
      <c r="A49" s="10" t="s">
        <v>24</v>
      </c>
      <c r="B49" s="16">
        <v>0</v>
      </c>
      <c r="C49" s="17">
        <f>B49*1/B51</f>
        <v>0</v>
      </c>
      <c r="D49" s="16">
        <f>Novembro!D49+B49</f>
        <v>0</v>
      </c>
      <c r="E49" s="17">
        <f>D49*1/D51</f>
        <v>0</v>
      </c>
      <c r="F49" s="23">
        <v>0</v>
      </c>
      <c r="G49" s="17">
        <f>F49*1/F51</f>
        <v>0</v>
      </c>
      <c r="H49" s="16">
        <f>Novembro!H49+F49</f>
        <v>0</v>
      </c>
      <c r="I49" s="17">
        <f>H49*1/H51</f>
        <v>0</v>
      </c>
      <c r="J49" s="80"/>
    </row>
    <row r="50" spans="1:10" ht="9" customHeight="1">
      <c r="A50" s="26" t="s">
        <v>29</v>
      </c>
      <c r="B50" s="21">
        <f aca="true" t="shared" si="4" ref="B50:I50">SUM(B43:B49)</f>
        <v>233543</v>
      </c>
      <c r="C50" s="27">
        <f t="shared" si="4"/>
        <v>0.04073066604439576</v>
      </c>
      <c r="D50" s="21">
        <f t="shared" si="4"/>
        <v>1640462</v>
      </c>
      <c r="E50" s="27">
        <f t="shared" si="4"/>
        <v>0.023311932232767698</v>
      </c>
      <c r="F50" s="21">
        <f t="shared" si="4"/>
        <v>80467</v>
      </c>
      <c r="G50" s="27">
        <f t="shared" si="4"/>
        <v>0.04579633501834312</v>
      </c>
      <c r="H50" s="21">
        <f t="shared" si="4"/>
        <v>763822</v>
      </c>
      <c r="I50" s="27">
        <f t="shared" si="4"/>
        <v>0.03684280085973706</v>
      </c>
      <c r="J50" s="80"/>
    </row>
    <row r="51" spans="1:10" ht="9" customHeight="1">
      <c r="A51" s="26" t="s">
        <v>36</v>
      </c>
      <c r="B51" s="21">
        <f aca="true" t="shared" si="5" ref="B51:I51">SUM(B15+B21+B28+B40+B50)</f>
        <v>5733837</v>
      </c>
      <c r="C51" s="68">
        <f t="shared" si="5"/>
        <v>0.9999999999999999</v>
      </c>
      <c r="D51" s="21">
        <f t="shared" si="5"/>
        <v>70370057</v>
      </c>
      <c r="E51" s="68">
        <f t="shared" si="5"/>
        <v>1</v>
      </c>
      <c r="F51" s="21">
        <f t="shared" si="5"/>
        <v>1757062</v>
      </c>
      <c r="G51" s="68">
        <f t="shared" si="5"/>
        <v>1</v>
      </c>
      <c r="H51" s="21">
        <f t="shared" si="5"/>
        <v>20731920</v>
      </c>
      <c r="I51" s="68">
        <f t="shared" si="5"/>
        <v>1</v>
      </c>
      <c r="J51" s="80"/>
    </row>
    <row r="52" spans="1:10" ht="9" customHeight="1">
      <c r="A52" s="9"/>
      <c r="B52" s="31"/>
      <c r="C52" s="32"/>
      <c r="D52" s="31"/>
      <c r="E52" s="32"/>
      <c r="F52" s="31"/>
      <c r="G52" s="32"/>
      <c r="H52" s="31"/>
      <c r="I52" s="33"/>
      <c r="J52" s="80"/>
    </row>
    <row r="53" spans="1:10" ht="9" customHeight="1">
      <c r="A53" s="28" t="s">
        <v>37</v>
      </c>
      <c r="B53" s="29"/>
      <c r="C53" s="30"/>
      <c r="D53" s="29">
        <f>Novembro!D53+B53</f>
        <v>0</v>
      </c>
      <c r="E53" s="29"/>
      <c r="F53" s="29">
        <v>0</v>
      </c>
      <c r="G53" s="29"/>
      <c r="H53" s="29">
        <f>Novembro!H53+F53</f>
        <v>1161320</v>
      </c>
      <c r="I53" s="30"/>
      <c r="J53" s="80"/>
    </row>
    <row r="54" spans="1:9" ht="9" customHeight="1">
      <c r="A54" s="5" t="s">
        <v>38</v>
      </c>
      <c r="B54" s="5"/>
      <c r="C54" s="5"/>
      <c r="D54" s="5"/>
      <c r="E54" s="5"/>
      <c r="F54" s="5"/>
      <c r="G54" s="5"/>
      <c r="H54" s="5"/>
      <c r="I54" s="5"/>
    </row>
  </sheetData>
  <sheetProtection/>
  <mergeCells count="6">
    <mergeCell ref="B7:E7"/>
    <mergeCell ref="F7:I7"/>
    <mergeCell ref="B8:C8"/>
    <mergeCell ref="D8:E8"/>
    <mergeCell ref="F8:G8"/>
    <mergeCell ref="H8:I8"/>
  </mergeCells>
  <printOptions horizontalCentered="1" verticalCentered="1"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16.16015625" style="0" customWidth="1"/>
    <col min="2" max="2" width="11" style="0" customWidth="1"/>
    <col min="3" max="3" width="11.16015625" style="0" customWidth="1"/>
    <col min="4" max="4" width="11.5" style="0" customWidth="1"/>
    <col min="5" max="5" width="13" style="0" customWidth="1"/>
    <col min="6" max="6" width="11.33203125" style="0" customWidth="1"/>
    <col min="7" max="7" width="11.83203125" style="0" customWidth="1"/>
    <col min="8" max="8" width="11.5" style="0" customWidth="1"/>
    <col min="9" max="9" width="12.66015625" style="0" customWidth="1"/>
  </cols>
  <sheetData>
    <row r="1" spans="1:9" ht="18.75">
      <c r="A1" s="81"/>
      <c r="B1" s="81"/>
      <c r="C1" s="77" t="s">
        <v>55</v>
      </c>
      <c r="D1" s="81"/>
      <c r="E1" s="81"/>
      <c r="F1" s="81"/>
      <c r="G1" s="81"/>
      <c r="H1" s="81"/>
      <c r="I1" s="81"/>
    </row>
    <row r="2" spans="1:9" ht="12.75">
      <c r="A2" s="81"/>
      <c r="B2" s="81"/>
      <c r="C2" s="81"/>
      <c r="D2" s="81"/>
      <c r="E2" s="81"/>
      <c r="F2" s="81"/>
      <c r="G2" s="81"/>
      <c r="H2" s="81"/>
      <c r="I2" s="81"/>
    </row>
    <row r="3" spans="1:9" ht="12.75">
      <c r="A3" s="1"/>
      <c r="B3" s="2"/>
      <c r="C3" s="1"/>
      <c r="D3" s="1"/>
      <c r="E3" s="1"/>
      <c r="F3" s="1"/>
      <c r="G3" s="1"/>
      <c r="H3" s="1"/>
      <c r="I3" s="1"/>
    </row>
    <row r="4" spans="1:9" ht="12.75">
      <c r="A4" s="34"/>
      <c r="B4" s="101" t="s">
        <v>39</v>
      </c>
      <c r="C4" s="102"/>
      <c r="D4" s="102"/>
      <c r="E4" s="103"/>
      <c r="F4" s="101" t="s">
        <v>40</v>
      </c>
      <c r="G4" s="102"/>
      <c r="H4" s="102"/>
      <c r="I4" s="103"/>
    </row>
    <row r="5" spans="1:9" ht="12.75">
      <c r="A5" s="36" t="s">
        <v>27</v>
      </c>
      <c r="B5" s="104" t="s">
        <v>25</v>
      </c>
      <c r="C5" s="103"/>
      <c r="D5" s="104" t="s">
        <v>26</v>
      </c>
      <c r="E5" s="103"/>
      <c r="F5" s="104" t="s">
        <v>25</v>
      </c>
      <c r="G5" s="105"/>
      <c r="H5" s="104" t="s">
        <v>26</v>
      </c>
      <c r="I5" s="103"/>
    </row>
    <row r="6" spans="1:9" ht="12.75">
      <c r="A6" s="39" t="s">
        <v>28</v>
      </c>
      <c r="B6" s="39"/>
      <c r="C6" s="40"/>
      <c r="D6" s="39"/>
      <c r="E6" s="40"/>
      <c r="F6" s="39"/>
      <c r="G6" s="40"/>
      <c r="H6" s="39"/>
      <c r="I6" s="40"/>
    </row>
    <row r="7" spans="1:9" ht="12.75">
      <c r="A7" s="38"/>
      <c r="B7" s="39"/>
      <c r="C7" s="39"/>
      <c r="D7" s="39"/>
      <c r="E7" s="39"/>
      <c r="F7" s="39"/>
      <c r="G7" s="39"/>
      <c r="H7" s="39"/>
      <c r="I7" s="39"/>
    </row>
    <row r="8" spans="1:9" ht="12.75">
      <c r="A8" s="41" t="s">
        <v>0</v>
      </c>
      <c r="B8" s="42">
        <v>2269186</v>
      </c>
      <c r="C8" s="43">
        <f>B8*1/B48</f>
        <v>0.36208356024862204</v>
      </c>
      <c r="D8" s="42">
        <f>B8</f>
        <v>2269186</v>
      </c>
      <c r="E8" s="66">
        <f>D8*1/D48</f>
        <v>0.36208356024862204</v>
      </c>
      <c r="F8" s="42">
        <v>684971</v>
      </c>
      <c r="G8" s="66">
        <f>F8*1/F48</f>
        <v>0.4180335722633662</v>
      </c>
      <c r="H8" s="42">
        <f>F8</f>
        <v>684971</v>
      </c>
      <c r="I8" s="66">
        <f>H8*1/F48</f>
        <v>0.4180335722633662</v>
      </c>
    </row>
    <row r="9" spans="1:9" ht="12.75">
      <c r="A9" s="41" t="s">
        <v>1</v>
      </c>
      <c r="B9" s="42">
        <v>873738</v>
      </c>
      <c r="C9" s="43">
        <f>B9*1/B48</f>
        <v>0.13941834903111094</v>
      </c>
      <c r="D9" s="42">
        <f>B9</f>
        <v>873738</v>
      </c>
      <c r="E9" s="66">
        <f>D9*1/D48</f>
        <v>0.13941834903111094</v>
      </c>
      <c r="F9" s="42">
        <v>96397</v>
      </c>
      <c r="G9" s="66">
        <f>F9*1/F48</f>
        <v>0.05883049394130804</v>
      </c>
      <c r="H9" s="42">
        <f>F9</f>
        <v>96397</v>
      </c>
      <c r="I9" s="66">
        <f>H9*1/F48</f>
        <v>0.05883049394130804</v>
      </c>
    </row>
    <row r="10" spans="1:9" ht="12.75">
      <c r="A10" s="41" t="s">
        <v>2</v>
      </c>
      <c r="B10" s="42">
        <v>6160</v>
      </c>
      <c r="C10" s="43">
        <f>B10*1/B48</f>
        <v>0.0009829228327389256</v>
      </c>
      <c r="D10" s="42">
        <f>B10</f>
        <v>6160</v>
      </c>
      <c r="E10" s="66">
        <f>D10*1/D48</f>
        <v>0.0009829228327389256</v>
      </c>
      <c r="F10" s="42">
        <v>10395</v>
      </c>
      <c r="G10" s="66">
        <f>F10*1/F48</f>
        <v>0.006344004320880288</v>
      </c>
      <c r="H10" s="42">
        <f>F10</f>
        <v>10395</v>
      </c>
      <c r="I10" s="66">
        <f>H10*1/F48</f>
        <v>0.006344004320880288</v>
      </c>
    </row>
    <row r="11" spans="1:9" ht="12.75">
      <c r="A11" s="41" t="s">
        <v>3</v>
      </c>
      <c r="B11" s="42">
        <v>537394</v>
      </c>
      <c r="C11" s="43">
        <f>B11*1/B48</f>
        <v>0.0857494858404062</v>
      </c>
      <c r="D11" s="42">
        <f>B11</f>
        <v>537394</v>
      </c>
      <c r="E11" s="66">
        <f>D11*1/D48</f>
        <v>0.0857494858404062</v>
      </c>
      <c r="F11" s="42">
        <v>64050</v>
      </c>
      <c r="G11" s="66">
        <f>F11*1/F48</f>
        <v>0.039089319552898745</v>
      </c>
      <c r="H11" s="42">
        <f>F11</f>
        <v>64050</v>
      </c>
      <c r="I11" s="66">
        <f>H11*1/F48</f>
        <v>0.039089319552898745</v>
      </c>
    </row>
    <row r="12" spans="1:9" ht="12.75">
      <c r="A12" s="45" t="s">
        <v>29</v>
      </c>
      <c r="B12" s="46">
        <f aca="true" t="shared" si="0" ref="B12:G12">SUM(B8:B11)</f>
        <v>3686478</v>
      </c>
      <c r="C12" s="47">
        <f t="shared" si="0"/>
        <v>0.5882343179528782</v>
      </c>
      <c r="D12" s="46">
        <f t="shared" si="0"/>
        <v>3686478</v>
      </c>
      <c r="E12" s="48">
        <f t="shared" si="0"/>
        <v>0.5882343179528782</v>
      </c>
      <c r="F12" s="46">
        <f t="shared" si="0"/>
        <v>855813</v>
      </c>
      <c r="G12" s="48">
        <f t="shared" si="0"/>
        <v>0.5222973900784533</v>
      </c>
      <c r="H12" s="46">
        <f>F12</f>
        <v>855813</v>
      </c>
      <c r="I12" s="48">
        <f>SUM(I8:I11)</f>
        <v>0.5222973900784533</v>
      </c>
    </row>
    <row r="13" spans="1:9" ht="12.75">
      <c r="A13" s="39" t="s">
        <v>4</v>
      </c>
      <c r="B13" s="50"/>
      <c r="C13" s="51"/>
      <c r="D13" s="50"/>
      <c r="E13" s="52"/>
      <c r="F13" s="50"/>
      <c r="G13" s="52"/>
      <c r="H13" s="50"/>
      <c r="I13" s="52"/>
    </row>
    <row r="14" spans="1:9" ht="12.75">
      <c r="A14" s="38"/>
      <c r="B14" s="50"/>
      <c r="C14" s="51"/>
      <c r="D14" s="50"/>
      <c r="E14" s="52"/>
      <c r="F14" s="50"/>
      <c r="G14" s="52"/>
      <c r="H14" s="50"/>
      <c r="I14" s="52"/>
    </row>
    <row r="15" spans="1:9" ht="12.75">
      <c r="A15" s="49" t="s">
        <v>30</v>
      </c>
      <c r="B15" s="42">
        <v>314276</v>
      </c>
      <c r="C15" s="43">
        <f>B15*1/B48</f>
        <v>0.050147574055496524</v>
      </c>
      <c r="D15" s="42">
        <f>B15</f>
        <v>314276</v>
      </c>
      <c r="E15" s="44">
        <f>D15*1/D48</f>
        <v>0.050147574055496524</v>
      </c>
      <c r="F15" s="42">
        <v>113009</v>
      </c>
      <c r="G15" s="44">
        <f>F15*1/F48</f>
        <v>0.06896869497819726</v>
      </c>
      <c r="H15" s="42">
        <f>F15</f>
        <v>113009</v>
      </c>
      <c r="I15" s="44">
        <f>F15*1/F48</f>
        <v>0.06896869497819726</v>
      </c>
    </row>
    <row r="16" spans="1:9" ht="12.75">
      <c r="A16" s="37" t="s">
        <v>5</v>
      </c>
      <c r="B16" s="42">
        <v>354215</v>
      </c>
      <c r="C16" s="43">
        <f>B16*1/B48</f>
        <v>0.0565204563634121</v>
      </c>
      <c r="D16" s="42">
        <f>B16</f>
        <v>354215</v>
      </c>
      <c r="E16" s="44">
        <f>D16*1/D48</f>
        <v>0.0565204563634121</v>
      </c>
      <c r="F16" s="42">
        <v>134864</v>
      </c>
      <c r="G16" s="44">
        <f>F16*1/F48</f>
        <v>0.0823066665446079</v>
      </c>
      <c r="H16" s="42">
        <f>F16</f>
        <v>134864</v>
      </c>
      <c r="I16" s="44">
        <f>F16*1/F48</f>
        <v>0.0823066665446079</v>
      </c>
    </row>
    <row r="17" spans="1:9" ht="12.75">
      <c r="A17" s="49" t="s">
        <v>6</v>
      </c>
      <c r="B17" s="42">
        <v>0</v>
      </c>
      <c r="C17" s="43">
        <f>B17*1/B48</f>
        <v>0</v>
      </c>
      <c r="D17" s="42">
        <f>B17</f>
        <v>0</v>
      </c>
      <c r="E17" s="44">
        <f>D17*1/D48</f>
        <v>0</v>
      </c>
      <c r="F17" s="42">
        <v>140142</v>
      </c>
      <c r="G17" s="44">
        <f>F17*1/F48</f>
        <v>0.08552779735803803</v>
      </c>
      <c r="H17" s="42">
        <f>F17</f>
        <v>140142</v>
      </c>
      <c r="I17" s="44">
        <f>F17*1/F48</f>
        <v>0.08552779735803803</v>
      </c>
    </row>
    <row r="18" spans="1:9" ht="12.75">
      <c r="A18" s="53" t="s">
        <v>29</v>
      </c>
      <c r="B18" s="46">
        <f aca="true" t="shared" si="1" ref="B18:G18">SUM(B15:B17)</f>
        <v>668491</v>
      </c>
      <c r="C18" s="47">
        <f t="shared" si="1"/>
        <v>0.10666803041890863</v>
      </c>
      <c r="D18" s="46">
        <f t="shared" si="1"/>
        <v>668491</v>
      </c>
      <c r="E18" s="48">
        <f t="shared" si="1"/>
        <v>0.10666803041890863</v>
      </c>
      <c r="F18" s="46">
        <f t="shared" si="1"/>
        <v>388015</v>
      </c>
      <c r="G18" s="48">
        <f t="shared" si="1"/>
        <v>0.2368031588808432</v>
      </c>
      <c r="H18" s="46">
        <f>F18</f>
        <v>388015</v>
      </c>
      <c r="I18" s="48">
        <f>SUM(I15:I17)</f>
        <v>0.2368031588808432</v>
      </c>
    </row>
    <row r="19" spans="1:9" ht="12.75">
      <c r="A19" s="39" t="s">
        <v>31</v>
      </c>
      <c r="B19" s="50"/>
      <c r="C19" s="51"/>
      <c r="D19" s="50"/>
      <c r="E19" s="52"/>
      <c r="F19" s="50"/>
      <c r="G19" s="52"/>
      <c r="H19" s="50"/>
      <c r="I19" s="52"/>
    </row>
    <row r="20" spans="1:9" ht="12.75">
      <c r="A20" s="39"/>
      <c r="B20" s="42"/>
      <c r="C20" s="43"/>
      <c r="D20" s="42"/>
      <c r="E20" s="44"/>
      <c r="F20" s="42"/>
      <c r="G20" s="44"/>
      <c r="H20" s="42"/>
      <c r="I20" s="44"/>
    </row>
    <row r="21" spans="1:9" ht="12.75">
      <c r="A21" s="49" t="s">
        <v>7</v>
      </c>
      <c r="B21" s="42">
        <v>226998</v>
      </c>
      <c r="C21" s="43">
        <f>B21*1/B48</f>
        <v>0.03622102551721926</v>
      </c>
      <c r="D21" s="42">
        <f>B21</f>
        <v>226998</v>
      </c>
      <c r="E21" s="44">
        <f>D21*1/D48</f>
        <v>0.03622102551721926</v>
      </c>
      <c r="F21" s="42">
        <v>10312</v>
      </c>
      <c r="G21" s="44">
        <f>F21*1/F48</f>
        <v>0.0062933499333254</v>
      </c>
      <c r="H21" s="42">
        <f>F21</f>
        <v>10312</v>
      </c>
      <c r="I21" s="44">
        <f>F21*1/F48</f>
        <v>0.0062933499333254</v>
      </c>
    </row>
    <row r="22" spans="1:9" ht="12.75">
      <c r="A22" s="49" t="s">
        <v>8</v>
      </c>
      <c r="B22" s="42">
        <v>319140</v>
      </c>
      <c r="C22" s="43">
        <f>B22*1/B48</f>
        <v>0.05092370013641245</v>
      </c>
      <c r="D22" s="42">
        <f>B22</f>
        <v>319140</v>
      </c>
      <c r="E22" s="44">
        <f>D22*1/D48</f>
        <v>0.05092370013641245</v>
      </c>
      <c r="F22" s="42">
        <v>71705</v>
      </c>
      <c r="G22" s="44">
        <f>F22*1/F48</f>
        <v>0.043761118790641755</v>
      </c>
      <c r="H22" s="42">
        <f>F22</f>
        <v>71705</v>
      </c>
      <c r="I22" s="44">
        <f>F22*1/F48</f>
        <v>0.043761118790641755</v>
      </c>
    </row>
    <row r="23" spans="1:9" ht="12.75">
      <c r="A23" s="49" t="s">
        <v>32</v>
      </c>
      <c r="B23" s="42">
        <v>78492</v>
      </c>
      <c r="C23" s="43">
        <f>B23*1/B48</f>
        <v>0.012524606978464895</v>
      </c>
      <c r="D23" s="42">
        <f>B23</f>
        <v>78492</v>
      </c>
      <c r="E23" s="44">
        <f>D23*1/D48</f>
        <v>0.012524606978464895</v>
      </c>
      <c r="F23" s="42">
        <v>40802</v>
      </c>
      <c r="G23" s="44">
        <f>F23*1/F48</f>
        <v>0.02490120868692232</v>
      </c>
      <c r="H23" s="42">
        <f>F23</f>
        <v>40802</v>
      </c>
      <c r="I23" s="44">
        <f>F23*1/F48</f>
        <v>0.02490120868692232</v>
      </c>
    </row>
    <row r="24" spans="1:9" ht="12.75">
      <c r="A24" s="49" t="s">
        <v>33</v>
      </c>
      <c r="B24" s="42">
        <v>0</v>
      </c>
      <c r="C24" s="43">
        <f>B24*1/B48</f>
        <v>0</v>
      </c>
      <c r="D24" s="42">
        <f>B24</f>
        <v>0</v>
      </c>
      <c r="E24" s="44">
        <f>D24*1/D48</f>
        <v>0</v>
      </c>
      <c r="F24" s="42">
        <v>9742</v>
      </c>
      <c r="G24" s="44">
        <f>F24*1/F48</f>
        <v>0.005945482452526769</v>
      </c>
      <c r="H24" s="42">
        <f>F24</f>
        <v>9742</v>
      </c>
      <c r="I24" s="44">
        <f>F24*1/F48</f>
        <v>0.005945482452526769</v>
      </c>
    </row>
    <row r="25" spans="1:9" ht="12.75">
      <c r="A25" s="53" t="s">
        <v>29</v>
      </c>
      <c r="B25" s="46">
        <f aca="true" t="shared" si="2" ref="B25:G25">SUM(B21:B24)</f>
        <v>624630</v>
      </c>
      <c r="C25" s="47">
        <f t="shared" si="2"/>
        <v>0.09966933263209661</v>
      </c>
      <c r="D25" s="46">
        <f t="shared" si="2"/>
        <v>624630</v>
      </c>
      <c r="E25" s="48">
        <f t="shared" si="2"/>
        <v>0.09966933263209661</v>
      </c>
      <c r="F25" s="46">
        <f t="shared" si="2"/>
        <v>132561</v>
      </c>
      <c r="G25" s="48">
        <f t="shared" si="2"/>
        <v>0.08090115986341624</v>
      </c>
      <c r="H25" s="46">
        <f>F25</f>
        <v>132561</v>
      </c>
      <c r="I25" s="48">
        <f>SUM(I21:I24)</f>
        <v>0.08090115986341624</v>
      </c>
    </row>
    <row r="26" spans="1:9" ht="12.75">
      <c r="A26" s="39" t="s">
        <v>9</v>
      </c>
      <c r="B26" s="42"/>
      <c r="C26" s="43"/>
      <c r="D26" s="42"/>
      <c r="E26" s="44"/>
      <c r="F26" s="42"/>
      <c r="G26" s="44"/>
      <c r="H26" s="42"/>
      <c r="I26" s="44"/>
    </row>
    <row r="27" spans="1:9" ht="12.75">
      <c r="A27" s="54"/>
      <c r="B27" s="42"/>
      <c r="C27" s="43"/>
      <c r="D27" s="42"/>
      <c r="E27" s="44"/>
      <c r="F27" s="42"/>
      <c r="G27" s="44"/>
      <c r="H27" s="42"/>
      <c r="I27" s="44"/>
    </row>
    <row r="28" spans="1:9" ht="12.75">
      <c r="A28" s="49" t="s">
        <v>10</v>
      </c>
      <c r="B28" s="42">
        <v>394844</v>
      </c>
      <c r="C28" s="43">
        <f>B28*1/B48</f>
        <v>0.06300343879382603</v>
      </c>
      <c r="D28" s="42">
        <f>B28</f>
        <v>394844</v>
      </c>
      <c r="E28" s="44">
        <f>D28*1/D48</f>
        <v>0.06300343879382603</v>
      </c>
      <c r="F28" s="42">
        <v>102264</v>
      </c>
      <c r="G28" s="44">
        <f>F28*1/F48</f>
        <v>0.062411087818230085</v>
      </c>
      <c r="H28" s="42">
        <f>F28</f>
        <v>102264</v>
      </c>
      <c r="I28" s="44">
        <f>F28*1/F48</f>
        <v>0.062411087818230085</v>
      </c>
    </row>
    <row r="29" spans="1:9" ht="12.75">
      <c r="A29" s="49" t="s">
        <v>11</v>
      </c>
      <c r="B29" s="42">
        <v>310578</v>
      </c>
      <c r="C29" s="43">
        <f>B29*1/B48</f>
        <v>0.04955750122506332</v>
      </c>
      <c r="D29" s="42">
        <f aca="true" t="shared" si="3" ref="D29:D36">B29</f>
        <v>310578</v>
      </c>
      <c r="E29" s="44">
        <f>D29*1/D48</f>
        <v>0.04955750122506332</v>
      </c>
      <c r="F29" s="42">
        <v>45130</v>
      </c>
      <c r="G29" s="44">
        <f>F29*1/F48</f>
        <v>0.02754256036568806</v>
      </c>
      <c r="H29" s="42">
        <f aca="true" t="shared" si="4" ref="H29:H36">F29</f>
        <v>45130</v>
      </c>
      <c r="I29" s="44">
        <f>F29*1/F48</f>
        <v>0.02754256036568806</v>
      </c>
    </row>
    <row r="30" spans="1:9" ht="12.75">
      <c r="A30" s="49" t="s">
        <v>12</v>
      </c>
      <c r="B30" s="42">
        <v>90400</v>
      </c>
      <c r="C30" s="43">
        <f>B30*1/B48</f>
        <v>0.014424711701233585</v>
      </c>
      <c r="D30" s="42">
        <f t="shared" si="3"/>
        <v>90400</v>
      </c>
      <c r="E30" s="44">
        <f>D30*1/D48</f>
        <v>0.014424711701233585</v>
      </c>
      <c r="F30" s="42">
        <v>29938</v>
      </c>
      <c r="G30" s="44">
        <f>F30*1/F48</f>
        <v>0.018270976561665615</v>
      </c>
      <c r="H30" s="42">
        <f t="shared" si="4"/>
        <v>29938</v>
      </c>
      <c r="I30" s="44">
        <f>F30*1/F48</f>
        <v>0.018270976561665615</v>
      </c>
    </row>
    <row r="31" spans="1:9" ht="12.75">
      <c r="A31" s="49" t="s">
        <v>34</v>
      </c>
      <c r="B31" s="42">
        <v>81260</v>
      </c>
      <c r="C31" s="43">
        <f>B31*1/B48</f>
        <v>0.01296628399161771</v>
      </c>
      <c r="D31" s="42">
        <f t="shared" si="3"/>
        <v>81260</v>
      </c>
      <c r="E31" s="44">
        <f>D31*1/D48</f>
        <v>0.01296628399161771</v>
      </c>
      <c r="F31" s="42">
        <v>14300</v>
      </c>
      <c r="G31" s="44">
        <f>F31*1/F48</f>
        <v>0.008727201711263888</v>
      </c>
      <c r="H31" s="42">
        <f t="shared" si="4"/>
        <v>14300</v>
      </c>
      <c r="I31" s="44">
        <f>F31*1/F48</f>
        <v>0.008727201711263888</v>
      </c>
    </row>
    <row r="32" spans="1:9" ht="12.75">
      <c r="A32" s="49" t="s">
        <v>13</v>
      </c>
      <c r="B32" s="42">
        <v>86000</v>
      </c>
      <c r="C32" s="43">
        <f>B32*1/B48</f>
        <v>0.013722623963562924</v>
      </c>
      <c r="D32" s="42">
        <f t="shared" si="3"/>
        <v>86000</v>
      </c>
      <c r="E32" s="44">
        <f>D32*1/D48</f>
        <v>0.013722623963562924</v>
      </c>
      <c r="F32" s="42">
        <v>1500</v>
      </c>
      <c r="G32" s="44">
        <f>F32*1/F48</f>
        <v>0.0009154407389437645</v>
      </c>
      <c r="H32" s="42">
        <f t="shared" si="4"/>
        <v>1500</v>
      </c>
      <c r="I32" s="44">
        <f>F32*1/F48</f>
        <v>0.0009154407389437645</v>
      </c>
    </row>
    <row r="33" spans="1:9" ht="12.75">
      <c r="A33" s="49" t="s">
        <v>14</v>
      </c>
      <c r="B33" s="42">
        <v>30370</v>
      </c>
      <c r="C33" s="43">
        <f>B33*1/B48</f>
        <v>0.004846001043876814</v>
      </c>
      <c r="D33" s="42">
        <f t="shared" si="3"/>
        <v>30370</v>
      </c>
      <c r="E33" s="44">
        <f>D33*1/D48</f>
        <v>0.004846001043876814</v>
      </c>
      <c r="F33" s="42">
        <v>6480</v>
      </c>
      <c r="G33" s="44">
        <f>F33*1/F48</f>
        <v>0.003954703992237063</v>
      </c>
      <c r="H33" s="42">
        <f t="shared" si="4"/>
        <v>6480</v>
      </c>
      <c r="I33" s="44">
        <f>F33*1/F48</f>
        <v>0.003954703992237063</v>
      </c>
    </row>
    <row r="34" spans="1:9" ht="12.75">
      <c r="A34" s="49" t="s">
        <v>15</v>
      </c>
      <c r="B34" s="42">
        <v>0</v>
      </c>
      <c r="C34" s="43">
        <f>B34*1/B48</f>
        <v>0</v>
      </c>
      <c r="D34" s="42">
        <f t="shared" si="3"/>
        <v>0</v>
      </c>
      <c r="E34" s="44">
        <f>D34*1/D48</f>
        <v>0</v>
      </c>
      <c r="F34" s="42">
        <v>0</v>
      </c>
      <c r="G34" s="44">
        <f>F34*1/F48</f>
        <v>0</v>
      </c>
      <c r="H34" s="42">
        <f t="shared" si="4"/>
        <v>0</v>
      </c>
      <c r="I34" s="44">
        <f>F34*1/F48</f>
        <v>0</v>
      </c>
    </row>
    <row r="35" spans="1:9" ht="12.75">
      <c r="A35" s="49" t="s">
        <v>16</v>
      </c>
      <c r="B35" s="42">
        <v>47370</v>
      </c>
      <c r="C35" s="43">
        <f>B35*1/B48</f>
        <v>0.007558612757604368</v>
      </c>
      <c r="D35" s="42">
        <f t="shared" si="3"/>
        <v>47370</v>
      </c>
      <c r="E35" s="44">
        <f>D35*1/D48</f>
        <v>0.007558612757604368</v>
      </c>
      <c r="F35" s="42">
        <v>3960</v>
      </c>
      <c r="G35" s="44">
        <f>F35*1/F48</f>
        <v>0.002416763550811538</v>
      </c>
      <c r="H35" s="42">
        <f t="shared" si="4"/>
        <v>3960</v>
      </c>
      <c r="I35" s="44">
        <f>F35*1/F48</f>
        <v>0.002416763550811538</v>
      </c>
    </row>
    <row r="36" spans="1:9" ht="12.75">
      <c r="A36" s="49" t="s">
        <v>17</v>
      </c>
      <c r="B36" s="42">
        <v>21480</v>
      </c>
      <c r="C36" s="43">
        <f>B36*1/B48</f>
        <v>0.0034274646829922277</v>
      </c>
      <c r="D36" s="42">
        <f t="shared" si="3"/>
        <v>21480</v>
      </c>
      <c r="E36" s="44">
        <f>D36*1/D48</f>
        <v>0.0034274646829922277</v>
      </c>
      <c r="F36" s="42">
        <v>39605</v>
      </c>
      <c r="G36" s="44">
        <f>F36*1/F48</f>
        <v>0.024170686977245195</v>
      </c>
      <c r="H36" s="42">
        <f t="shared" si="4"/>
        <v>39605</v>
      </c>
      <c r="I36" s="44">
        <f>F36*1/F48</f>
        <v>0.024170686977245195</v>
      </c>
    </row>
    <row r="37" spans="1:9" ht="12.75">
      <c r="A37" s="55" t="s">
        <v>29</v>
      </c>
      <c r="B37" s="46">
        <f aca="true" t="shared" si="5" ref="B37:G37">SUM(B28:B36)</f>
        <v>1062302</v>
      </c>
      <c r="C37" s="47">
        <f t="shared" si="5"/>
        <v>0.16950663815977696</v>
      </c>
      <c r="D37" s="46">
        <f t="shared" si="5"/>
        <v>1062302</v>
      </c>
      <c r="E37" s="48">
        <f t="shared" si="5"/>
        <v>0.16950663815977696</v>
      </c>
      <c r="F37" s="46">
        <f t="shared" si="5"/>
        <v>243177</v>
      </c>
      <c r="G37" s="48">
        <f t="shared" si="5"/>
        <v>0.1484094217160852</v>
      </c>
      <c r="H37" s="46">
        <f>F37</f>
        <v>243177</v>
      </c>
      <c r="I37" s="48">
        <f>SUM(I28:I36)</f>
        <v>0.1484094217160852</v>
      </c>
    </row>
    <row r="38" spans="1:9" ht="12.75">
      <c r="A38" s="39" t="s">
        <v>18</v>
      </c>
      <c r="B38" s="42"/>
      <c r="C38" s="43"/>
      <c r="D38" s="42"/>
      <c r="E38" s="44"/>
      <c r="F38" s="42"/>
      <c r="G38" s="44"/>
      <c r="H38" s="42"/>
      <c r="I38" s="44"/>
    </row>
    <row r="39" spans="1:9" ht="12.75">
      <c r="A39" s="49"/>
      <c r="B39" s="42"/>
      <c r="C39" s="43"/>
      <c r="D39" s="42"/>
      <c r="E39" s="44"/>
      <c r="F39" s="42"/>
      <c r="G39" s="44"/>
      <c r="H39" s="42"/>
      <c r="I39" s="44"/>
    </row>
    <row r="40" spans="1:9" ht="12.75">
      <c r="A40" s="49" t="s">
        <v>19</v>
      </c>
      <c r="B40" s="42">
        <v>0</v>
      </c>
      <c r="C40" s="43">
        <f>B40*1/B48</f>
        <v>0</v>
      </c>
      <c r="D40" s="42">
        <f>B40</f>
        <v>0</v>
      </c>
      <c r="E40" s="44">
        <f>D40*1/D48</f>
        <v>0</v>
      </c>
      <c r="F40" s="42">
        <v>0</v>
      </c>
      <c r="G40" s="44">
        <f>F40*1/F48</f>
        <v>0</v>
      </c>
      <c r="H40" s="42">
        <f>F40</f>
        <v>0</v>
      </c>
      <c r="I40" s="44">
        <f>F40*1/F48</f>
        <v>0</v>
      </c>
    </row>
    <row r="41" spans="1:9" ht="12.75">
      <c r="A41" s="49" t="s">
        <v>20</v>
      </c>
      <c r="B41" s="42">
        <v>147763</v>
      </c>
      <c r="C41" s="43">
        <f>B41*1/B48</f>
        <v>0.023577861450324977</v>
      </c>
      <c r="D41" s="42">
        <f aca="true" t="shared" si="6" ref="D41:D46">B41</f>
        <v>147763</v>
      </c>
      <c r="E41" s="44">
        <f>D41*1/D48</f>
        <v>0.023577861450324977</v>
      </c>
      <c r="F41" s="42">
        <v>4040</v>
      </c>
      <c r="G41" s="44">
        <f>F41*1/F48</f>
        <v>0.002465587056888539</v>
      </c>
      <c r="H41" s="42">
        <f aca="true" t="shared" si="7" ref="H41:H46">F41</f>
        <v>4040</v>
      </c>
      <c r="I41" s="44">
        <f>F41*1/F48</f>
        <v>0.002465587056888539</v>
      </c>
    </row>
    <row r="42" spans="1:9" ht="12.75">
      <c r="A42" s="49" t="s">
        <v>21</v>
      </c>
      <c r="B42" s="42">
        <v>77359</v>
      </c>
      <c r="C42" s="43">
        <f>B42*1/B48</f>
        <v>0.0123438193860147</v>
      </c>
      <c r="D42" s="42">
        <f t="shared" si="6"/>
        <v>77359</v>
      </c>
      <c r="E42" s="44">
        <f>D42*1/D48</f>
        <v>0.0123438193860147</v>
      </c>
      <c r="F42" s="42">
        <v>5799</v>
      </c>
      <c r="G42" s="44">
        <f>F42*1/F48</f>
        <v>0.0035390938967565936</v>
      </c>
      <c r="H42" s="42">
        <f t="shared" si="7"/>
        <v>5799</v>
      </c>
      <c r="I42" s="44">
        <f>F42*1/F48</f>
        <v>0.0035390938967565936</v>
      </c>
    </row>
    <row r="43" spans="1:9" ht="12.75">
      <c r="A43" s="49" t="s">
        <v>22</v>
      </c>
      <c r="B43" s="42">
        <v>0</v>
      </c>
      <c r="C43" s="43">
        <f>B43*1/B48</f>
        <v>0</v>
      </c>
      <c r="D43" s="42">
        <f t="shared" si="6"/>
        <v>0</v>
      </c>
      <c r="E43" s="44">
        <f>D43*1/D48</f>
        <v>0</v>
      </c>
      <c r="F43" s="42">
        <v>9150</v>
      </c>
      <c r="G43" s="44">
        <f>F43*1/F48</f>
        <v>0.005584188507556963</v>
      </c>
      <c r="H43" s="42">
        <f t="shared" si="7"/>
        <v>9150</v>
      </c>
      <c r="I43" s="44">
        <f>F43*1/F48</f>
        <v>0.005584188507556963</v>
      </c>
    </row>
    <row r="44" spans="1:9" ht="12.75">
      <c r="A44" s="49" t="s">
        <v>35</v>
      </c>
      <c r="B44" s="42">
        <v>0</v>
      </c>
      <c r="C44" s="43">
        <f>B44*1/B48</f>
        <v>0</v>
      </c>
      <c r="D44" s="42">
        <f t="shared" si="6"/>
        <v>0</v>
      </c>
      <c r="E44" s="44">
        <f>D44*1/D48</f>
        <v>0</v>
      </c>
      <c r="F44" s="42">
        <v>0</v>
      </c>
      <c r="G44" s="44">
        <f>F44*1/F48</f>
        <v>0</v>
      </c>
      <c r="H44" s="42">
        <f t="shared" si="7"/>
        <v>0</v>
      </c>
      <c r="I44" s="44">
        <f>F44*1/F48</f>
        <v>0</v>
      </c>
    </row>
    <row r="45" spans="1:9" ht="12.75">
      <c r="A45" s="49" t="s">
        <v>23</v>
      </c>
      <c r="B45" s="42">
        <v>0</v>
      </c>
      <c r="C45" s="43">
        <f>B45*1/B48</f>
        <v>0</v>
      </c>
      <c r="D45" s="42">
        <f t="shared" si="6"/>
        <v>0</v>
      </c>
      <c r="E45" s="44">
        <f>D45*1/D48</f>
        <v>0</v>
      </c>
      <c r="F45" s="42">
        <v>0</v>
      </c>
      <c r="G45" s="44">
        <f>F45*1/F48</f>
        <v>0</v>
      </c>
      <c r="H45" s="42">
        <f t="shared" si="7"/>
        <v>0</v>
      </c>
      <c r="I45" s="44">
        <f>F45*1/F48</f>
        <v>0</v>
      </c>
    </row>
    <row r="46" spans="1:9" ht="12.75">
      <c r="A46" s="37" t="s">
        <v>24</v>
      </c>
      <c r="B46" s="42">
        <v>0</v>
      </c>
      <c r="C46" s="43">
        <f>B46*1/B48</f>
        <v>0</v>
      </c>
      <c r="D46" s="42">
        <f t="shared" si="6"/>
        <v>0</v>
      </c>
      <c r="E46" s="44">
        <f>D46*1/D48</f>
        <v>0</v>
      </c>
      <c r="F46" s="42">
        <v>0</v>
      </c>
      <c r="G46" s="44">
        <f>F46*1/F48</f>
        <v>0</v>
      </c>
      <c r="H46" s="42">
        <f t="shared" si="7"/>
        <v>0</v>
      </c>
      <c r="I46" s="44">
        <f>F46*1/F48</f>
        <v>0</v>
      </c>
    </row>
    <row r="47" spans="1:9" ht="12.75">
      <c r="A47" s="55" t="s">
        <v>29</v>
      </c>
      <c r="B47" s="46">
        <f aca="true" t="shared" si="8" ref="B47:G47">SUM(B40:B46)</f>
        <v>225122</v>
      </c>
      <c r="C47" s="47">
        <f t="shared" si="8"/>
        <v>0.035921680836339676</v>
      </c>
      <c r="D47" s="46">
        <f t="shared" si="8"/>
        <v>225122</v>
      </c>
      <c r="E47" s="48">
        <f t="shared" si="8"/>
        <v>0.035921680836339676</v>
      </c>
      <c r="F47" s="46">
        <f t="shared" si="8"/>
        <v>18989</v>
      </c>
      <c r="G47" s="48">
        <f t="shared" si="8"/>
        <v>0.011588869461202096</v>
      </c>
      <c r="H47" s="46">
        <f>F47</f>
        <v>18989</v>
      </c>
      <c r="I47" s="48">
        <f>SUM(I40:I46)</f>
        <v>0.011588869461202096</v>
      </c>
    </row>
    <row r="48" spans="1:9" ht="12.75">
      <c r="A48" s="55" t="s">
        <v>36</v>
      </c>
      <c r="B48" s="46">
        <f>SUM(B12+B18+B25+B37+B47)</f>
        <v>6267023</v>
      </c>
      <c r="C48" s="71">
        <f>SUM(C12+C18+C25+C37+C47)</f>
        <v>1</v>
      </c>
      <c r="D48" s="46">
        <f>SUM(D12)+D18+D25+D37+D47</f>
        <v>6267023</v>
      </c>
      <c r="E48" s="71">
        <f>SUM(E12)+E18+E25+E37+E47</f>
        <v>1</v>
      </c>
      <c r="F48" s="46">
        <f>SUM(F12+F18+F25+F37+F47)</f>
        <v>1638555</v>
      </c>
      <c r="G48" s="71">
        <f>SUM(G12+G18+G25+G37+G47)</f>
        <v>1.0000000000000002</v>
      </c>
      <c r="H48" s="46">
        <f>SUM(H12+H18+H25+H37+H47)</f>
        <v>1638555</v>
      </c>
      <c r="I48" s="71">
        <f>SUM(I12+I18+I25+I37+I47)</f>
        <v>1.0000000000000002</v>
      </c>
    </row>
    <row r="49" spans="1:9" ht="12.75">
      <c r="A49" s="56"/>
      <c r="B49" s="57"/>
      <c r="C49" s="58"/>
      <c r="D49" s="57"/>
      <c r="E49" s="57"/>
      <c r="F49" s="57"/>
      <c r="G49" s="57"/>
      <c r="H49" s="57"/>
      <c r="I49" s="57"/>
    </row>
    <row r="50" spans="1:9" ht="12.75">
      <c r="A50" s="59" t="s">
        <v>37</v>
      </c>
      <c r="B50" s="60">
        <v>0</v>
      </c>
      <c r="C50" s="61"/>
      <c r="D50" s="60">
        <f>B50</f>
        <v>0</v>
      </c>
      <c r="E50" s="60"/>
      <c r="F50" s="74">
        <v>199868</v>
      </c>
      <c r="G50" s="60"/>
      <c r="H50" s="74">
        <f>F50</f>
        <v>199868</v>
      </c>
      <c r="I50" s="60"/>
    </row>
  </sheetData>
  <sheetProtection/>
  <mergeCells count="6">
    <mergeCell ref="B4:E4"/>
    <mergeCell ref="F4:I4"/>
    <mergeCell ref="B5:C5"/>
    <mergeCell ref="D5:E5"/>
    <mergeCell ref="F5:G5"/>
    <mergeCell ref="H5:I5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53"/>
  <sheetViews>
    <sheetView zoomScalePageLayoutView="0" workbookViewId="0" topLeftCell="A19">
      <selection activeCell="J40" sqref="J40"/>
    </sheetView>
  </sheetViews>
  <sheetFormatPr defaultColWidth="9.33203125" defaultRowHeight="12.75"/>
  <cols>
    <col min="1" max="1" width="20.33203125" style="0" customWidth="1"/>
    <col min="2" max="3" width="10.16015625" style="0" customWidth="1"/>
    <col min="4" max="4" width="10.83203125" style="0" customWidth="1"/>
    <col min="5" max="5" width="11.33203125" style="0" customWidth="1"/>
    <col min="6" max="6" width="10.5" style="0" customWidth="1"/>
    <col min="7" max="7" width="10.66015625" style="0" customWidth="1"/>
    <col min="8" max="8" width="11" style="0" customWidth="1"/>
    <col min="9" max="9" width="10.33203125" style="0" customWidth="1"/>
  </cols>
  <sheetData>
    <row r="2" spans="1:9" ht="12.75">
      <c r="A2" s="82"/>
      <c r="B2" s="82"/>
      <c r="C2" s="82"/>
      <c r="D2" s="82"/>
      <c r="E2" s="82"/>
      <c r="F2" s="82"/>
      <c r="G2" s="82"/>
      <c r="H2" s="82"/>
      <c r="I2" s="82"/>
    </row>
    <row r="3" spans="1:9" ht="18.75">
      <c r="A3" s="82"/>
      <c r="B3" s="82"/>
      <c r="C3" s="78" t="s">
        <v>56</v>
      </c>
      <c r="D3" s="82"/>
      <c r="E3" s="82"/>
      <c r="F3" s="82"/>
      <c r="G3" s="82"/>
      <c r="H3" s="82"/>
      <c r="I3" s="82"/>
    </row>
    <row r="4" spans="1:9" ht="12.75">
      <c r="A4" s="82"/>
      <c r="B4" s="82"/>
      <c r="C4" s="82"/>
      <c r="D4" s="82"/>
      <c r="E4" s="82"/>
      <c r="F4" s="82"/>
      <c r="G4" s="82"/>
      <c r="H4" s="82"/>
      <c r="I4" s="82"/>
    </row>
    <row r="5" spans="1:9" ht="12.75">
      <c r="A5" s="6"/>
      <c r="B5" s="7"/>
      <c r="C5" s="7"/>
      <c r="D5" s="7"/>
      <c r="E5" s="7"/>
      <c r="F5" s="7"/>
      <c r="G5" s="7"/>
      <c r="H5" s="7"/>
      <c r="I5" s="7"/>
    </row>
    <row r="6" spans="1:9" ht="12.75">
      <c r="A6" s="8"/>
      <c r="B6" s="106" t="s">
        <v>39</v>
      </c>
      <c r="C6" s="107"/>
      <c r="D6" s="107"/>
      <c r="E6" s="108"/>
      <c r="F6" s="106" t="s">
        <v>40</v>
      </c>
      <c r="G6" s="107"/>
      <c r="H6" s="107"/>
      <c r="I6" s="108"/>
    </row>
    <row r="7" spans="1:9" ht="12.75">
      <c r="A7" s="9" t="s">
        <v>27</v>
      </c>
      <c r="B7" s="106" t="s">
        <v>25</v>
      </c>
      <c r="C7" s="108"/>
      <c r="D7" s="106" t="s">
        <v>26</v>
      </c>
      <c r="E7" s="108"/>
      <c r="F7" s="106" t="s">
        <v>25</v>
      </c>
      <c r="G7" s="108"/>
      <c r="H7" s="106" t="s">
        <v>26</v>
      </c>
      <c r="I7" s="108"/>
    </row>
    <row r="8" spans="1:9" ht="12.75">
      <c r="A8" s="12" t="s">
        <v>28</v>
      </c>
      <c r="B8" s="12"/>
      <c r="C8" s="13"/>
      <c r="D8" s="12"/>
      <c r="E8" s="13"/>
      <c r="F8" s="12"/>
      <c r="G8" s="13"/>
      <c r="H8" s="12"/>
      <c r="I8" s="13"/>
    </row>
    <row r="9" spans="1:9" ht="12.75">
      <c r="A9" s="11"/>
      <c r="B9" s="12"/>
      <c r="C9" s="12"/>
      <c r="D9" s="12"/>
      <c r="E9" s="12"/>
      <c r="F9" s="14"/>
      <c r="G9" s="12"/>
      <c r="H9" s="12"/>
      <c r="I9" s="12"/>
    </row>
    <row r="10" spans="1:9" ht="12.75">
      <c r="A10" s="15" t="s">
        <v>0</v>
      </c>
      <c r="B10" s="16">
        <v>2401676</v>
      </c>
      <c r="C10" s="67">
        <f>B10*1/B50</f>
        <v>0.39354982804861605</v>
      </c>
      <c r="D10" s="16">
        <f>'[1]Janeiro'!D10+B10</f>
        <v>2401676</v>
      </c>
      <c r="E10" s="67">
        <f>D10*1/D50</f>
        <v>0.20334668106485398</v>
      </c>
      <c r="F10" s="16">
        <v>362685</v>
      </c>
      <c r="G10" s="67">
        <f>F10*1/F50</f>
        <v>0.22553031664472625</v>
      </c>
      <c r="H10" s="16">
        <f>'[1]Janeiro'!H10+F10</f>
        <v>362685</v>
      </c>
      <c r="I10" s="67">
        <f>H10*1/H50</f>
        <v>0.12117131097947019</v>
      </c>
    </row>
    <row r="11" spans="1:9" ht="12.75">
      <c r="A11" s="15" t="s">
        <v>1</v>
      </c>
      <c r="B11" s="16">
        <v>615671</v>
      </c>
      <c r="C11" s="67">
        <f>B11*1/B50</f>
        <v>0.10088672085015608</v>
      </c>
      <c r="D11" s="16">
        <f>'[1]Janeiro'!D11+B11</f>
        <v>2884857</v>
      </c>
      <c r="E11" s="67">
        <f>D11*1/D50</f>
        <v>0.24425696734143634</v>
      </c>
      <c r="F11" s="16">
        <v>83885</v>
      </c>
      <c r="G11" s="67">
        <f>F11*1/F50</f>
        <v>0.05216264971460871</v>
      </c>
      <c r="H11" s="16">
        <f>'[1]Janeiro'!H11+F11</f>
        <v>768856</v>
      </c>
      <c r="I11" s="67">
        <f>H11*1/H50</f>
        <v>0.2568710850308988</v>
      </c>
    </row>
    <row r="12" spans="1:9" ht="12.75">
      <c r="A12" s="15" t="s">
        <v>2</v>
      </c>
      <c r="B12" s="16">
        <v>1122</v>
      </c>
      <c r="C12" s="67">
        <f>B12*1/B50</f>
        <v>0.00018385615173343415</v>
      </c>
      <c r="D12" s="16">
        <f>'[1]Janeiro'!D12+B12</f>
        <v>874860</v>
      </c>
      <c r="E12" s="67">
        <f>D12*1/D50</f>
        <v>0.0740732211157534</v>
      </c>
      <c r="F12" s="16">
        <v>6870</v>
      </c>
      <c r="G12" s="67">
        <f>F12*1/F50</f>
        <v>0.0042720081485290795</v>
      </c>
      <c r="H12" s="16">
        <f>'[1]Janeiro'!H12+F12</f>
        <v>103267</v>
      </c>
      <c r="I12" s="67">
        <f>H12*1/H50</f>
        <v>0.03450100712992527</v>
      </c>
    </row>
    <row r="13" spans="1:9" ht="12.75">
      <c r="A13" s="15" t="s">
        <v>3</v>
      </c>
      <c r="B13" s="16">
        <v>867804</v>
      </c>
      <c r="C13" s="67">
        <f>B13*1/B50</f>
        <v>0.14220240989205088</v>
      </c>
      <c r="D13" s="16">
        <f>'[1]Janeiro'!D13+B13</f>
        <v>873964</v>
      </c>
      <c r="E13" s="67">
        <f>D13*1/D50</f>
        <v>0.07399735799923222</v>
      </c>
      <c r="F13" s="16">
        <v>131663</v>
      </c>
      <c r="G13" s="67">
        <f>F13*1/F50</f>
        <v>0.08187269415717384</v>
      </c>
      <c r="H13" s="16">
        <f>'[1]Janeiro'!H13+F13</f>
        <v>142058</v>
      </c>
      <c r="I13" s="67">
        <f>H13*1/H50</f>
        <v>0.04746089332374257</v>
      </c>
    </row>
    <row r="14" spans="1:9" ht="12.75">
      <c r="A14" s="18" t="s">
        <v>29</v>
      </c>
      <c r="B14" s="21">
        <f aca="true" t="shared" si="0" ref="B14:I14">SUM(B10:B13)</f>
        <v>3886273</v>
      </c>
      <c r="C14" s="27">
        <f t="shared" si="0"/>
        <v>0.6368228149425564</v>
      </c>
      <c r="D14" s="21">
        <f t="shared" si="0"/>
        <v>7035357</v>
      </c>
      <c r="E14" s="27">
        <f t="shared" si="0"/>
        <v>0.595674227521276</v>
      </c>
      <c r="F14" s="21">
        <f t="shared" si="0"/>
        <v>585103</v>
      </c>
      <c r="G14" s="27">
        <f t="shared" si="0"/>
        <v>0.36383766866503786</v>
      </c>
      <c r="H14" s="21">
        <f t="shared" si="0"/>
        <v>1376866</v>
      </c>
      <c r="I14" s="27">
        <f t="shared" si="0"/>
        <v>0.46000429646403684</v>
      </c>
    </row>
    <row r="15" spans="1:9" ht="12.75">
      <c r="A15" s="12" t="s">
        <v>4</v>
      </c>
      <c r="B15" s="23"/>
      <c r="C15" s="24"/>
      <c r="D15" s="23"/>
      <c r="E15" s="24"/>
      <c r="F15" s="23"/>
      <c r="G15" s="24"/>
      <c r="H15" s="23"/>
      <c r="I15" s="24"/>
    </row>
    <row r="16" spans="1:9" ht="12.75">
      <c r="A16" s="11"/>
      <c r="B16" s="23"/>
      <c r="C16" s="24"/>
      <c r="D16" s="23"/>
      <c r="E16" s="24"/>
      <c r="F16" s="23"/>
      <c r="G16" s="24"/>
      <c r="H16" s="23"/>
      <c r="I16" s="24"/>
    </row>
    <row r="17" spans="1:9" ht="12.75">
      <c r="A17" s="22" t="s">
        <v>30</v>
      </c>
      <c r="B17" s="16">
        <v>185713</v>
      </c>
      <c r="C17" s="17">
        <f>B17*1/B50</f>
        <v>0.030431798134466358</v>
      </c>
      <c r="D17" s="16">
        <f>'[1]Janeiro'!D17+B17</f>
        <v>185713</v>
      </c>
      <c r="E17" s="17">
        <f>D17*1/D50</f>
        <v>0.01572407026617963</v>
      </c>
      <c r="F17" s="16">
        <v>278201</v>
      </c>
      <c r="G17" s="17">
        <f>F17*1/F50</f>
        <v>0.17299518761702162</v>
      </c>
      <c r="H17" s="16">
        <f>'[1]Janeiro'!H17+F17</f>
        <v>278201</v>
      </c>
      <c r="I17" s="17">
        <f>H17*1/H50</f>
        <v>0.09294561364765454</v>
      </c>
    </row>
    <row r="18" spans="1:9" ht="12.75">
      <c r="A18" s="10" t="s">
        <v>5</v>
      </c>
      <c r="B18" s="16">
        <v>225238</v>
      </c>
      <c r="C18" s="17">
        <f>B18*1/B50</f>
        <v>0.03690854893416688</v>
      </c>
      <c r="D18" s="16">
        <f>'[1]Janeiro'!D18+B18</f>
        <v>539514</v>
      </c>
      <c r="E18" s="17">
        <f>D18*1/D50</f>
        <v>0.04567992572188073</v>
      </c>
      <c r="F18" s="16">
        <v>91613</v>
      </c>
      <c r="G18" s="17">
        <f>F18*1/F50</f>
        <v>0.0569681925052685</v>
      </c>
      <c r="H18" s="16">
        <f>'[1]Janeiro'!H18+F18</f>
        <v>204622</v>
      </c>
      <c r="I18" s="17">
        <f>H18*1/H50</f>
        <v>0.06836322427241587</v>
      </c>
    </row>
    <row r="19" spans="1:9" ht="12.75">
      <c r="A19" s="22" t="s">
        <v>6</v>
      </c>
      <c r="B19" s="16">
        <v>43141</v>
      </c>
      <c r="C19" s="17">
        <f>B19*1/B50</f>
        <v>0.007069285420616829</v>
      </c>
      <c r="D19" s="16">
        <f>'[1]Janeiro'!D19+B19</f>
        <v>397356</v>
      </c>
      <c r="E19" s="17">
        <f>D19*1/D50</f>
        <v>0.03364359880400442</v>
      </c>
      <c r="F19" s="16">
        <v>150002</v>
      </c>
      <c r="G19" s="17">
        <f>F19*1/F50</f>
        <v>0.09327653075628224</v>
      </c>
      <c r="H19" s="16">
        <f>'[1]Janeiro'!H19+F19</f>
        <v>284866</v>
      </c>
      <c r="I19" s="17">
        <f>H19*1/H50</f>
        <v>0.09517235803376967</v>
      </c>
    </row>
    <row r="20" spans="1:9" ht="12.75">
      <c r="A20" s="25" t="s">
        <v>29</v>
      </c>
      <c r="B20" s="21">
        <f>SUM(B17:B19)</f>
        <v>454092</v>
      </c>
      <c r="C20" s="27">
        <f>SUM(C17:C19)</f>
        <v>0.07440963248925006</v>
      </c>
      <c r="D20" s="21">
        <f aca="true" t="shared" si="1" ref="D20:I20">SUM(D17:D19)</f>
        <v>1122583</v>
      </c>
      <c r="E20" s="27">
        <f t="shared" si="1"/>
        <v>0.09504759479206479</v>
      </c>
      <c r="F20" s="21">
        <f t="shared" si="1"/>
        <v>519816</v>
      </c>
      <c r="G20" s="27">
        <f t="shared" si="1"/>
        <v>0.32323991087857235</v>
      </c>
      <c r="H20" s="21">
        <f t="shared" si="1"/>
        <v>767689</v>
      </c>
      <c r="I20" s="27">
        <f t="shared" si="1"/>
        <v>0.25648119595384006</v>
      </c>
    </row>
    <row r="21" spans="1:9" ht="12.75">
      <c r="A21" s="12" t="s">
        <v>31</v>
      </c>
      <c r="B21" s="23"/>
      <c r="C21" s="24"/>
      <c r="D21" s="23"/>
      <c r="E21" s="24"/>
      <c r="F21" s="23"/>
      <c r="G21" s="24"/>
      <c r="H21" s="23"/>
      <c r="I21" s="24"/>
    </row>
    <row r="22" spans="1:9" ht="12.75">
      <c r="A22" s="12"/>
      <c r="B22" s="16"/>
      <c r="C22" s="17"/>
      <c r="D22" s="16"/>
      <c r="E22" s="17"/>
      <c r="F22" s="16"/>
      <c r="G22" s="17"/>
      <c r="H22" s="16"/>
      <c r="I22" s="17"/>
    </row>
    <row r="23" spans="1:9" ht="12.75">
      <c r="A23" s="22" t="s">
        <v>7</v>
      </c>
      <c r="B23" s="16">
        <v>201439</v>
      </c>
      <c r="C23" s="17">
        <f>B23*1/B50</f>
        <v>0.03300873382266599</v>
      </c>
      <c r="D23" s="16">
        <f>'[1]Janeiro'!D23+B23</f>
        <v>201439</v>
      </c>
      <c r="E23" s="17">
        <f>D23*1/D50</f>
        <v>0.017055569563514447</v>
      </c>
      <c r="F23" s="16">
        <v>6942</v>
      </c>
      <c r="G23" s="17">
        <f>F23*1/F50</f>
        <v>0.004316780286330258</v>
      </c>
      <c r="H23" s="16">
        <f>'[1]Janeiro'!H23+F23</f>
        <v>6942</v>
      </c>
      <c r="I23" s="17">
        <f>H23*1/H50</f>
        <v>0.0023192887514495554</v>
      </c>
    </row>
    <row r="24" spans="1:9" ht="12.75">
      <c r="A24" s="22" t="s">
        <v>8</v>
      </c>
      <c r="B24" s="16">
        <v>324678</v>
      </c>
      <c r="C24" s="17">
        <f>B24*1/B50</f>
        <v>0.053203251009365356</v>
      </c>
      <c r="D24" s="16">
        <f>'[1]Janeiro'!D24+B24</f>
        <v>551676</v>
      </c>
      <c r="E24" s="17">
        <f>D24*1/D50</f>
        <v>0.046709665926267484</v>
      </c>
      <c r="F24" s="16">
        <v>87616</v>
      </c>
      <c r="G24" s="17">
        <f>F24*1/F50</f>
        <v>0.05448271702205587</v>
      </c>
      <c r="H24" s="16">
        <f>'[1]Janeiro'!H24+F24</f>
        <v>97928</v>
      </c>
      <c r="I24" s="17">
        <f>H24*1/H50</f>
        <v>0.03271727295476117</v>
      </c>
    </row>
    <row r="25" spans="1:9" ht="12.75">
      <c r="A25" s="22" t="s">
        <v>32</v>
      </c>
      <c r="B25" s="16">
        <v>55779</v>
      </c>
      <c r="C25" s="17">
        <f>B25*1/B50</f>
        <v>0.009140207029892355</v>
      </c>
      <c r="D25" s="16">
        <f>'[1]Janeiro'!D25+B25</f>
        <v>374919</v>
      </c>
      <c r="E25" s="17">
        <f>D25*1/D50</f>
        <v>0.03174388815067228</v>
      </c>
      <c r="F25" s="16">
        <v>9662</v>
      </c>
      <c r="G25" s="17">
        <f>F25*1/F50</f>
        <v>0.0060081721588192095</v>
      </c>
      <c r="H25" s="16">
        <f>'[1]Janeiro'!H25+F25</f>
        <v>81367</v>
      </c>
      <c r="I25" s="17">
        <f>H25*1/H50</f>
        <v>0.02718432265041717</v>
      </c>
    </row>
    <row r="26" spans="1:9" ht="12.75">
      <c r="A26" s="22" t="s">
        <v>33</v>
      </c>
      <c r="B26" s="16">
        <v>24480</v>
      </c>
      <c r="C26" s="17">
        <f>B26*1/B50</f>
        <v>0.00401140694691129</v>
      </c>
      <c r="D26" s="16">
        <f>'[1]Janeiro'!D26+B26</f>
        <v>102972</v>
      </c>
      <c r="E26" s="17">
        <f>D26*1/D50</f>
        <v>0.008718500931270556</v>
      </c>
      <c r="F26" s="16">
        <v>15400</v>
      </c>
      <c r="G26" s="17">
        <f>F26*1/F50</f>
        <v>0.009576262807474211</v>
      </c>
      <c r="H26" s="16">
        <f>'[1]Janeiro'!H26+F26</f>
        <v>56202</v>
      </c>
      <c r="I26" s="17">
        <f>H26*1/H50</f>
        <v>0.0187768174026171</v>
      </c>
    </row>
    <row r="27" spans="1:9" ht="12.75">
      <c r="A27" s="25" t="s">
        <v>29</v>
      </c>
      <c r="B27" s="21">
        <f aca="true" t="shared" si="2" ref="B27:I27">SUM(B23:B26)</f>
        <v>606376</v>
      </c>
      <c r="C27" s="27">
        <f t="shared" si="2"/>
        <v>0.099363598808835</v>
      </c>
      <c r="D27" s="21">
        <f t="shared" si="2"/>
        <v>1231006</v>
      </c>
      <c r="E27" s="27">
        <f t="shared" si="2"/>
        <v>0.10422762457172476</v>
      </c>
      <c r="F27" s="21">
        <f t="shared" si="2"/>
        <v>119620</v>
      </c>
      <c r="G27" s="27">
        <f t="shared" si="2"/>
        <v>0.07438393227467956</v>
      </c>
      <c r="H27" s="21">
        <f t="shared" si="2"/>
        <v>242439</v>
      </c>
      <c r="I27" s="27">
        <f t="shared" si="2"/>
        <v>0.080997701759245</v>
      </c>
    </row>
    <row r="28" spans="1:9" ht="12.75">
      <c r="A28" s="12" t="s">
        <v>9</v>
      </c>
      <c r="B28" s="16"/>
      <c r="C28" s="17"/>
      <c r="D28" s="16"/>
      <c r="E28" s="17"/>
      <c r="F28" s="16"/>
      <c r="G28" s="17"/>
      <c r="H28" s="16"/>
      <c r="I28" s="17"/>
    </row>
    <row r="29" spans="1:9" ht="12.75">
      <c r="A29" s="13"/>
      <c r="B29" s="16"/>
      <c r="C29" s="17"/>
      <c r="D29" s="16"/>
      <c r="E29" s="17"/>
      <c r="F29" s="16"/>
      <c r="G29" s="17"/>
      <c r="H29" s="16"/>
      <c r="I29" s="17"/>
    </row>
    <row r="30" spans="1:9" ht="12.75">
      <c r="A30" s="22" t="s">
        <v>10</v>
      </c>
      <c r="B30" s="16">
        <v>501777</v>
      </c>
      <c r="C30" s="17">
        <f>B30*1/B50</f>
        <v>0.08222351893792101</v>
      </c>
      <c r="D30" s="16">
        <f>'[1]Janeiro'!D30+B30</f>
        <v>501777</v>
      </c>
      <c r="E30" s="17">
        <f>D30*1/D50</f>
        <v>0.042484784619024066</v>
      </c>
      <c r="F30" s="16">
        <v>80509</v>
      </c>
      <c r="G30" s="17">
        <f>F30*1/F50</f>
        <v>0.05006333391993125</v>
      </c>
      <c r="H30" s="16">
        <f>'[1]Janeiro'!H30+F30</f>
        <v>80509</v>
      </c>
      <c r="I30" s="17">
        <f>H30*1/H50</f>
        <v>0.026897668984507673</v>
      </c>
    </row>
    <row r="31" spans="1:9" ht="12.75">
      <c r="A31" s="22" t="s">
        <v>11</v>
      </c>
      <c r="B31" s="16">
        <v>248840</v>
      </c>
      <c r="C31" s="17">
        <f>B31*1/B50</f>
        <v>0.04077608270708356</v>
      </c>
      <c r="D31" s="16">
        <f>'[1]Janeiro'!D31+B31</f>
        <v>643684</v>
      </c>
      <c r="E31" s="17">
        <f>D31*1/D50</f>
        <v>0.05449985970403563</v>
      </c>
      <c r="F31" s="16">
        <v>64120</v>
      </c>
      <c r="G31" s="17">
        <f>F31*1/F50</f>
        <v>0.03987207605293808</v>
      </c>
      <c r="H31" s="16">
        <f>'[1]Janeiro'!H31+F31</f>
        <v>166384</v>
      </c>
      <c r="I31" s="17">
        <f>H31*1/H50</f>
        <v>0.055588092714085685</v>
      </c>
    </row>
    <row r="32" spans="1:9" ht="12.75">
      <c r="A32" s="22" t="s">
        <v>12</v>
      </c>
      <c r="B32" s="16">
        <v>61464</v>
      </c>
      <c r="C32" s="17">
        <f>B32*1/B50</f>
        <v>0.010071777638274328</v>
      </c>
      <c r="D32" s="16">
        <f>'[1]Janeiro'!D32+B32</f>
        <v>372042</v>
      </c>
      <c r="E32" s="17">
        <f>D32*1/D50</f>
        <v>0.031500296424967565</v>
      </c>
      <c r="F32" s="16">
        <v>41610</v>
      </c>
      <c r="G32" s="17">
        <f>F32*1/F50</f>
        <v>0.025874564637597526</v>
      </c>
      <c r="H32" s="16">
        <f>'[1]Janeiro'!H32+F32</f>
        <v>86740</v>
      </c>
      <c r="I32" s="17">
        <f>H32*1/H50</f>
        <v>0.028979416061759498</v>
      </c>
    </row>
    <row r="33" spans="1:9" ht="12.75">
      <c r="A33" s="22" t="s">
        <v>34</v>
      </c>
      <c r="B33" s="16">
        <v>28054</v>
      </c>
      <c r="C33" s="17">
        <f>B33*1/B50</f>
        <v>0.00459705925198731</v>
      </c>
      <c r="D33" s="16">
        <f>'[1]Janeiro'!D33+B33</f>
        <v>118454</v>
      </c>
      <c r="E33" s="17">
        <f>D33*1/D50</f>
        <v>0.010029341076338447</v>
      </c>
      <c r="F33" s="16">
        <v>68184</v>
      </c>
      <c r="G33" s="17">
        <f>F33*1/F50</f>
        <v>0.042399214497715686</v>
      </c>
      <c r="H33" s="16">
        <f>'[1]Janeiro'!H33+F33</f>
        <v>98122</v>
      </c>
      <c r="I33" s="17">
        <f>H33*1/H50</f>
        <v>0.032782087420013435</v>
      </c>
    </row>
    <row r="34" spans="1:9" ht="12.75">
      <c r="A34" s="22" t="s">
        <v>13</v>
      </c>
      <c r="B34" s="16">
        <v>8250</v>
      </c>
      <c r="C34" s="17">
        <f>B34*1/B50</f>
        <v>0.0013518834686281921</v>
      </c>
      <c r="D34" s="16">
        <f>'[1]Janeiro'!D34+B34</f>
        <v>89510</v>
      </c>
      <c r="E34" s="17">
        <f>D34*1/D50</f>
        <v>0.0075786914730026364</v>
      </c>
      <c r="F34" s="16">
        <v>300</v>
      </c>
      <c r="G34" s="17">
        <f>F34*1/F50</f>
        <v>0.00018655057417157553</v>
      </c>
      <c r="H34" s="16">
        <f>'[1]Janeiro'!H34+F34</f>
        <v>14600</v>
      </c>
      <c r="I34" s="17">
        <f>H34*1/H50</f>
        <v>0.004877789653005404</v>
      </c>
    </row>
    <row r="35" spans="1:9" ht="12.75">
      <c r="A35" s="22" t="s">
        <v>14</v>
      </c>
      <c r="B35" s="16">
        <v>50716</v>
      </c>
      <c r="C35" s="17">
        <f>B35*1/B50</f>
        <v>0.008310560241811807</v>
      </c>
      <c r="D35" s="16">
        <f>'[1]Janeiro'!D35+B35</f>
        <v>136716</v>
      </c>
      <c r="E35" s="17">
        <f>D35*1/D50</f>
        <v>0.011575560087398374</v>
      </c>
      <c r="F35" s="16">
        <v>4020</v>
      </c>
      <c r="G35" s="17">
        <f>F35*1/F50</f>
        <v>0.002499777693899112</v>
      </c>
      <c r="H35" s="16">
        <f>'[1]Janeiro'!H35+F35</f>
        <v>5520</v>
      </c>
      <c r="I35" s="17">
        <f>H35*1/H50</f>
        <v>0.0018442054030540977</v>
      </c>
    </row>
    <row r="36" spans="1:9" ht="12.75">
      <c r="A36" s="22" t="s">
        <v>15</v>
      </c>
      <c r="B36" s="16">
        <v>0</v>
      </c>
      <c r="C36" s="17">
        <f>B36*1/B50</f>
        <v>0</v>
      </c>
      <c r="D36" s="16">
        <f>'[1]Janeiro'!D36+B36</f>
        <v>30370</v>
      </c>
      <c r="E36" s="17">
        <f>D36*1/D50</f>
        <v>0.0025713871079777687</v>
      </c>
      <c r="F36" s="16">
        <v>0</v>
      </c>
      <c r="G36" s="17">
        <f>F36*1/F50</f>
        <v>0</v>
      </c>
      <c r="H36" s="16">
        <f>'[1]Janeiro'!H36+F36</f>
        <v>6480</v>
      </c>
      <c r="I36" s="17">
        <f>H36*1/H50</f>
        <v>0.0021649367774982885</v>
      </c>
    </row>
    <row r="37" spans="1:9" ht="12.75">
      <c r="A37" s="22" t="s">
        <v>16</v>
      </c>
      <c r="B37" s="16">
        <v>20340</v>
      </c>
      <c r="C37" s="17">
        <f>B37*1/B50</f>
        <v>0.0033330072426542338</v>
      </c>
      <c r="D37" s="16">
        <f>'[1]Janeiro'!D37+B37</f>
        <v>20340</v>
      </c>
      <c r="E37" s="17">
        <f>D37*1/D50</f>
        <v>0.0017221604799561349</v>
      </c>
      <c r="F37" s="16">
        <v>2100</v>
      </c>
      <c r="G37" s="17">
        <f>F37*1/F50</f>
        <v>0.0013058540192010287</v>
      </c>
      <c r="H37" s="16">
        <f>'[1]Janeiro'!H37+F37</f>
        <v>2100</v>
      </c>
      <c r="I37" s="17">
        <f>H37*1/H50</f>
        <v>0.0007015998815966676</v>
      </c>
    </row>
    <row r="38" spans="1:9" ht="12.75">
      <c r="A38" s="22" t="s">
        <v>17</v>
      </c>
      <c r="B38" s="16">
        <v>7140</v>
      </c>
      <c r="C38" s="17">
        <f>B38*1/B50</f>
        <v>0.0011699936928491264</v>
      </c>
      <c r="D38" s="16">
        <f>'[1]Janeiro'!D38+B38</f>
        <v>54510</v>
      </c>
      <c r="E38" s="17">
        <f>D38*1/D50</f>
        <v>0.004615288483894244</v>
      </c>
      <c r="F38" s="16">
        <v>62904</v>
      </c>
      <c r="G38" s="17">
        <f>F38*1/F50</f>
        <v>0.039115924392295956</v>
      </c>
      <c r="H38" s="16">
        <f>'[1]Janeiro'!H38+F38</f>
        <v>66864</v>
      </c>
      <c r="I38" s="17">
        <f>H38*1/H50</f>
        <v>0.022338940230037897</v>
      </c>
    </row>
    <row r="39" spans="1:9" ht="12.75">
      <c r="A39" s="26" t="s">
        <v>29</v>
      </c>
      <c r="B39" s="21">
        <f>SUM(B30:B38)</f>
        <v>926581</v>
      </c>
      <c r="C39" s="27">
        <f aca="true" t="shared" si="3" ref="C39:I39">SUM(C30:C38)</f>
        <v>0.15183388318120955</v>
      </c>
      <c r="D39" s="21">
        <f t="shared" si="3"/>
        <v>1967403</v>
      </c>
      <c r="E39" s="27">
        <f t="shared" si="3"/>
        <v>0.16657736945659488</v>
      </c>
      <c r="F39" s="21">
        <f t="shared" si="3"/>
        <v>323747</v>
      </c>
      <c r="G39" s="27">
        <f t="shared" si="3"/>
        <v>0.2013172957877502</v>
      </c>
      <c r="H39" s="21">
        <f t="shared" si="3"/>
        <v>527319</v>
      </c>
      <c r="I39" s="27">
        <f t="shared" si="3"/>
        <v>0.17617473712555864</v>
      </c>
    </row>
    <row r="40" spans="1:9" ht="12.75">
      <c r="A40" s="12" t="s">
        <v>18</v>
      </c>
      <c r="B40" s="16"/>
      <c r="C40" s="17"/>
      <c r="D40" s="16"/>
      <c r="E40" s="17"/>
      <c r="F40" s="16"/>
      <c r="G40" s="17"/>
      <c r="H40" s="16"/>
      <c r="I40" s="17"/>
    </row>
    <row r="41" spans="1:9" ht="12.75">
      <c r="A41" s="22"/>
      <c r="B41" s="16"/>
      <c r="C41" s="17"/>
      <c r="D41" s="16"/>
      <c r="E41" s="17"/>
      <c r="F41" s="16"/>
      <c r="G41" s="17"/>
      <c r="H41" s="16"/>
      <c r="I41" s="17"/>
    </row>
    <row r="42" spans="1:9" ht="12.75">
      <c r="A42" s="22" t="s">
        <v>19</v>
      </c>
      <c r="B42" s="16">
        <v>0</v>
      </c>
      <c r="C42" s="17">
        <f>B42*1/B50</f>
        <v>0</v>
      </c>
      <c r="D42" s="16">
        <f>'[1]Janeiro'!D42+B42</f>
        <v>0</v>
      </c>
      <c r="E42" s="17">
        <f>D42*1/D50</f>
        <v>0</v>
      </c>
      <c r="F42" s="16">
        <v>0</v>
      </c>
      <c r="G42" s="17">
        <f>F42*1/F50</f>
        <v>0</v>
      </c>
      <c r="H42" s="16">
        <f>'[1]Janeiro'!H42+F42</f>
        <v>0</v>
      </c>
      <c r="I42" s="17">
        <f>H42*1/H50</f>
        <v>0</v>
      </c>
    </row>
    <row r="43" spans="1:9" ht="12.75">
      <c r="A43" s="22" t="s">
        <v>20</v>
      </c>
      <c r="B43" s="16">
        <v>111000</v>
      </c>
      <c r="C43" s="17">
        <f>B43*1/B50</f>
        <v>0.018188977577906586</v>
      </c>
      <c r="D43" s="16">
        <f>'[1]Janeiro'!D43+B43</f>
        <v>111000</v>
      </c>
      <c r="E43" s="17">
        <f>D43*1/D50</f>
        <v>0.009398220908315191</v>
      </c>
      <c r="F43" s="16">
        <v>4587</v>
      </c>
      <c r="G43" s="17">
        <f>F43*1/F50</f>
        <v>0.00285235827908339</v>
      </c>
      <c r="H43" s="16">
        <f>'[1]Janeiro'!H43+F43</f>
        <v>4587</v>
      </c>
      <c r="I43" s="17">
        <f>H43*1/H50</f>
        <v>0.0015324945985161497</v>
      </c>
    </row>
    <row r="44" spans="1:9" ht="12.75">
      <c r="A44" s="22" t="s">
        <v>21</v>
      </c>
      <c r="B44" s="16">
        <v>83365</v>
      </c>
      <c r="C44" s="17">
        <f>B44*1/B50</f>
        <v>0.013660577619659303</v>
      </c>
      <c r="D44" s="16">
        <f>'[1]Janeiro'!D44+B44</f>
        <v>231128</v>
      </c>
      <c r="E44" s="17">
        <f>D44*1/D50</f>
        <v>0.019569297316189848</v>
      </c>
      <c r="F44" s="16">
        <v>0</v>
      </c>
      <c r="G44" s="17">
        <f>F44*1/F50</f>
        <v>0</v>
      </c>
      <c r="H44" s="16">
        <f>'[1]Janeiro'!H44+F44</f>
        <v>4040</v>
      </c>
      <c r="I44" s="17">
        <f>H44*1/H50</f>
        <v>0.0013497445341193034</v>
      </c>
    </row>
    <row r="45" spans="1:9" ht="12.75">
      <c r="A45" s="22" t="s">
        <v>22</v>
      </c>
      <c r="B45" s="16">
        <v>34910</v>
      </c>
      <c r="C45" s="17">
        <f>B45*1/B50</f>
        <v>0.005720515380583054</v>
      </c>
      <c r="D45" s="16">
        <f>'[1]Janeiro'!D45+B45</f>
        <v>112269</v>
      </c>
      <c r="E45" s="17">
        <f>D45*1/D50</f>
        <v>0.009505665433834578</v>
      </c>
      <c r="F45" s="16">
        <v>39670</v>
      </c>
      <c r="G45" s="17">
        <f>F45*1/F50</f>
        <v>0.02466820425795467</v>
      </c>
      <c r="H45" s="16">
        <f>'[1]Janeiro'!H45+F45</f>
        <v>45469</v>
      </c>
      <c r="I45" s="17">
        <f>H45*1/H50</f>
        <v>0.015190973817294704</v>
      </c>
    </row>
    <row r="46" spans="1:9" ht="12.75">
      <c r="A46" s="22" t="s">
        <v>35</v>
      </c>
      <c r="B46" s="16">
        <v>0</v>
      </c>
      <c r="C46" s="17">
        <f>B46*1/B50</f>
        <v>0</v>
      </c>
      <c r="D46" s="16">
        <f>'[1]Janeiro'!D46+B46</f>
        <v>0</v>
      </c>
      <c r="E46" s="17">
        <f>D46*1/D50</f>
        <v>0</v>
      </c>
      <c r="F46" s="16">
        <v>15600</v>
      </c>
      <c r="G46" s="17">
        <f>F46*1/F50</f>
        <v>0.009700629856921928</v>
      </c>
      <c r="H46" s="16">
        <f>'[1]Janeiro'!H46+F46</f>
        <v>24750</v>
      </c>
      <c r="I46" s="17">
        <f>H46*1/H50</f>
        <v>0.008268855747389297</v>
      </c>
    </row>
    <row r="47" spans="1:9" ht="12.75">
      <c r="A47" s="22" t="s">
        <v>23</v>
      </c>
      <c r="B47" s="16">
        <v>0</v>
      </c>
      <c r="C47" s="17">
        <f>B47*1/B50</f>
        <v>0</v>
      </c>
      <c r="D47" s="16">
        <f>'[1]Janeiro'!D47+B47</f>
        <v>0</v>
      </c>
      <c r="E47" s="17">
        <f>D47*1/D50</f>
        <v>0</v>
      </c>
      <c r="F47" s="16">
        <v>0</v>
      </c>
      <c r="G47" s="17">
        <f>F47*1/F50</f>
        <v>0</v>
      </c>
      <c r="H47" s="16">
        <f>'[1]Janeiro'!H47+F47</f>
        <v>0</v>
      </c>
      <c r="I47" s="17">
        <f>H47*1/H50</f>
        <v>0</v>
      </c>
    </row>
    <row r="48" spans="1:9" ht="12.75">
      <c r="A48" s="10" t="s">
        <v>24</v>
      </c>
      <c r="B48" s="16">
        <v>0</v>
      </c>
      <c r="C48" s="17">
        <f>B48*1/B50</f>
        <v>0</v>
      </c>
      <c r="D48" s="16">
        <f>'[1]Janeiro'!D48+B48</f>
        <v>0</v>
      </c>
      <c r="E48" s="17">
        <f>D48*1/D50</f>
        <v>0</v>
      </c>
      <c r="F48" s="16">
        <v>0</v>
      </c>
      <c r="G48" s="17">
        <f>F48*1/F50</f>
        <v>0</v>
      </c>
      <c r="H48" s="16">
        <f>'[1]Janeiro'!H48+F48</f>
        <v>0</v>
      </c>
      <c r="I48" s="17">
        <f>H48*1/H50</f>
        <v>0</v>
      </c>
    </row>
    <row r="49" spans="1:9" ht="12.75">
      <c r="A49" s="26" t="s">
        <v>29</v>
      </c>
      <c r="B49" s="21">
        <f aca="true" t="shared" si="4" ref="B49:I49">SUM(B42:B48)</f>
        <v>229275</v>
      </c>
      <c r="C49" s="27">
        <f t="shared" si="4"/>
        <v>0.03757007057814894</v>
      </c>
      <c r="D49" s="21">
        <f t="shared" si="4"/>
        <v>454397</v>
      </c>
      <c r="E49" s="27">
        <f t="shared" si="4"/>
        <v>0.03847318365833961</v>
      </c>
      <c r="F49" s="21">
        <f t="shared" si="4"/>
        <v>59857</v>
      </c>
      <c r="G49" s="27">
        <f t="shared" si="4"/>
        <v>0.03722119239395999</v>
      </c>
      <c r="H49" s="21">
        <f t="shared" si="4"/>
        <v>78846</v>
      </c>
      <c r="I49" s="27">
        <f t="shared" si="4"/>
        <v>0.026342068697319455</v>
      </c>
    </row>
    <row r="50" spans="1:9" ht="12.75">
      <c r="A50" s="26" t="s">
        <v>36</v>
      </c>
      <c r="B50" s="69">
        <f aca="true" t="shared" si="5" ref="B50:I50">SUM(B14+B20+B27+B39+B49)</f>
        <v>6102597</v>
      </c>
      <c r="C50" s="68">
        <f t="shared" si="5"/>
        <v>1</v>
      </c>
      <c r="D50" s="21">
        <f t="shared" si="5"/>
        <v>11810746</v>
      </c>
      <c r="E50" s="68">
        <f t="shared" si="5"/>
        <v>1</v>
      </c>
      <c r="F50" s="21">
        <f t="shared" si="5"/>
        <v>1608143</v>
      </c>
      <c r="G50" s="68">
        <f t="shared" si="5"/>
        <v>1</v>
      </c>
      <c r="H50" s="21">
        <f t="shared" si="5"/>
        <v>2993159</v>
      </c>
      <c r="I50" s="68">
        <f t="shared" si="5"/>
        <v>1</v>
      </c>
    </row>
    <row r="51" spans="1:9" ht="12.75">
      <c r="A51" s="9"/>
      <c r="B51" s="31"/>
      <c r="C51" s="32"/>
      <c r="D51" s="31"/>
      <c r="E51" s="32"/>
      <c r="F51" s="31"/>
      <c r="G51" s="32"/>
      <c r="H51" s="31"/>
      <c r="I51" s="33"/>
    </row>
    <row r="52" spans="1:9" ht="12.75">
      <c r="A52" s="28" t="s">
        <v>37</v>
      </c>
      <c r="B52" s="29">
        <v>0</v>
      </c>
      <c r="C52" s="30"/>
      <c r="D52" s="29">
        <f>'[1]Janeiro'!D52+B52</f>
        <v>0</v>
      </c>
      <c r="E52" s="29"/>
      <c r="F52" s="29">
        <v>136648</v>
      </c>
      <c r="G52" s="29"/>
      <c r="H52" s="29">
        <f>'[1]Janeiro'!H52+F52</f>
        <v>136648</v>
      </c>
      <c r="I52" s="30"/>
    </row>
    <row r="53" spans="1:9" ht="12.75">
      <c r="A53" s="72"/>
      <c r="B53" s="82"/>
      <c r="C53" s="82"/>
      <c r="D53" s="82"/>
      <c r="E53" s="82"/>
      <c r="F53" s="82"/>
      <c r="G53" s="82"/>
      <c r="H53" s="82"/>
      <c r="I53" s="82"/>
    </row>
  </sheetData>
  <sheetProtection/>
  <mergeCells count="6">
    <mergeCell ref="B6:E6"/>
    <mergeCell ref="F6:I6"/>
    <mergeCell ref="B7:C7"/>
    <mergeCell ref="D7:E7"/>
    <mergeCell ref="F7:G7"/>
    <mergeCell ref="H7:I7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5:I53"/>
  <sheetViews>
    <sheetView zoomScalePageLayoutView="0" workbookViewId="0" topLeftCell="A16">
      <selection activeCell="K26" sqref="K25:K26"/>
    </sheetView>
  </sheetViews>
  <sheetFormatPr defaultColWidth="9.33203125" defaultRowHeight="12.75"/>
  <cols>
    <col min="1" max="1" width="14.83203125" style="0" customWidth="1"/>
    <col min="2" max="2" width="11.66015625" style="0" customWidth="1"/>
    <col min="3" max="3" width="11.33203125" style="0" customWidth="1"/>
    <col min="4" max="4" width="12.16015625" style="0" customWidth="1"/>
    <col min="5" max="5" width="12.33203125" style="0" customWidth="1"/>
    <col min="6" max="6" width="11.66015625" style="0" customWidth="1"/>
    <col min="7" max="7" width="11" style="0" customWidth="1"/>
    <col min="8" max="8" width="10.83203125" style="0" customWidth="1"/>
    <col min="9" max="9" width="12.5" style="0" customWidth="1"/>
  </cols>
  <sheetData>
    <row r="5" ht="18.75">
      <c r="C5" s="78" t="s">
        <v>57</v>
      </c>
    </row>
    <row r="7" spans="1:9" ht="12.75">
      <c r="A7" s="8"/>
      <c r="B7" s="106" t="s">
        <v>39</v>
      </c>
      <c r="C7" s="107"/>
      <c r="D7" s="107"/>
      <c r="E7" s="108"/>
      <c r="F7" s="106" t="s">
        <v>40</v>
      </c>
      <c r="G7" s="107"/>
      <c r="H7" s="107"/>
      <c r="I7" s="108"/>
    </row>
    <row r="8" spans="1:9" ht="12.75">
      <c r="A8" s="9" t="s">
        <v>27</v>
      </c>
      <c r="B8" s="106" t="s">
        <v>25</v>
      </c>
      <c r="C8" s="108"/>
      <c r="D8" s="106" t="s">
        <v>26</v>
      </c>
      <c r="E8" s="108"/>
      <c r="F8" s="106" t="s">
        <v>25</v>
      </c>
      <c r="G8" s="108"/>
      <c r="H8" s="106" t="s">
        <v>26</v>
      </c>
      <c r="I8" s="108"/>
    </row>
    <row r="9" spans="1:9" ht="12.75">
      <c r="A9" s="12" t="s">
        <v>28</v>
      </c>
      <c r="B9" s="12"/>
      <c r="C9" s="13"/>
      <c r="D9" s="12"/>
      <c r="E9" s="13"/>
      <c r="F9" s="12"/>
      <c r="G9" s="13"/>
      <c r="H9" s="12"/>
      <c r="I9" s="13"/>
    </row>
    <row r="10" spans="1:9" ht="12.75">
      <c r="A10" s="11"/>
      <c r="B10" s="12"/>
      <c r="C10" s="12"/>
      <c r="D10" s="12"/>
      <c r="E10" s="12"/>
      <c r="F10" s="14"/>
      <c r="G10" s="12"/>
      <c r="H10" s="12"/>
      <c r="I10" s="12"/>
    </row>
    <row r="11" spans="1:9" ht="12.75">
      <c r="A11" s="15" t="s">
        <v>0</v>
      </c>
      <c r="B11" s="16">
        <v>2227867</v>
      </c>
      <c r="C11" s="67">
        <f>B11*1/B51</f>
        <v>0.370461205174927</v>
      </c>
      <c r="D11" s="16">
        <f>'[2]Fevereiro'!D11+B11</f>
        <v>6898729</v>
      </c>
      <c r="E11" s="67">
        <f>D11*1/D51</f>
        <v>0.3752697680394678</v>
      </c>
      <c r="F11" s="16">
        <v>493391</v>
      </c>
      <c r="G11" s="67">
        <f>F11*1/F51</f>
        <v>0.2637845160904005</v>
      </c>
      <c r="H11" s="16">
        <f>'[2]Fevereiro'!H11+F11</f>
        <v>1541047</v>
      </c>
      <c r="I11" s="67">
        <f>H11*1/H51</f>
        <v>0.301154553431318</v>
      </c>
    </row>
    <row r="12" spans="1:9" ht="12.75">
      <c r="A12" s="15" t="s">
        <v>1</v>
      </c>
      <c r="B12" s="16">
        <v>789387</v>
      </c>
      <c r="C12" s="67">
        <f>B12*1/B51</f>
        <v>0.1312633381478428</v>
      </c>
      <c r="D12" s="16">
        <f>'[2]Fevereiro'!D12+B12</f>
        <v>2278796</v>
      </c>
      <c r="E12" s="67">
        <f>D12*1/D51</f>
        <v>0.12395953607240799</v>
      </c>
      <c r="F12" s="16">
        <v>195174</v>
      </c>
      <c r="G12" s="67">
        <f>F12*1/F51</f>
        <v>0.1043470171596722</v>
      </c>
      <c r="H12" s="16">
        <f>'[2]Fevereiro'!H12+F12</f>
        <v>375456</v>
      </c>
      <c r="I12" s="67">
        <f>H12*1/H51</f>
        <v>0.07337237865756782</v>
      </c>
    </row>
    <row r="13" spans="1:9" ht="12.75">
      <c r="A13" s="15" t="s">
        <v>2</v>
      </c>
      <c r="B13" s="16">
        <v>0</v>
      </c>
      <c r="C13" s="67">
        <f>B13*1/B51</f>
        <v>0</v>
      </c>
      <c r="D13" s="16">
        <f>'[2]Fevereiro'!D13+B13</f>
        <v>7282</v>
      </c>
      <c r="E13" s="67">
        <f>D13*1/D51</f>
        <v>0.0003961185387719107</v>
      </c>
      <c r="F13" s="16">
        <v>5850</v>
      </c>
      <c r="G13" s="67">
        <f>F13*1/F51</f>
        <v>0.00312761971565927</v>
      </c>
      <c r="H13" s="16">
        <f>'[2]Fevereiro'!H13+F13</f>
        <v>23115</v>
      </c>
      <c r="I13" s="67">
        <f>H13*1/H51</f>
        <v>0.004517180528929302</v>
      </c>
    </row>
    <row r="14" spans="1:9" ht="12.75">
      <c r="A14" s="15" t="s">
        <v>3</v>
      </c>
      <c r="B14" s="16">
        <v>369859</v>
      </c>
      <c r="C14" s="67">
        <f>B14*1/B51</f>
        <v>0.061502060439332026</v>
      </c>
      <c r="D14" s="16">
        <f>'[2]Fevereiro'!D14+B14</f>
        <v>1775057</v>
      </c>
      <c r="E14" s="67">
        <f>D14*1/D51</f>
        <v>0.09655767441319026</v>
      </c>
      <c r="F14" s="16">
        <v>81380</v>
      </c>
      <c r="G14" s="67">
        <f>F14*1/F51</f>
        <v>0.043508665377837846</v>
      </c>
      <c r="H14" s="16">
        <f>'[2]Fevereiro'!H14+F14</f>
        <v>277093</v>
      </c>
      <c r="I14" s="67">
        <f>H14*1/H51</f>
        <v>0.05415008022074874</v>
      </c>
    </row>
    <row r="15" spans="1:9" ht="12.75">
      <c r="A15" s="18" t="s">
        <v>29</v>
      </c>
      <c r="B15" s="21">
        <f aca="true" t="shared" si="0" ref="B15:I15">SUM(B11:B14)</f>
        <v>3387113</v>
      </c>
      <c r="C15" s="27">
        <f t="shared" si="0"/>
        <v>0.5632266037621018</v>
      </c>
      <c r="D15" s="21">
        <f t="shared" si="0"/>
        <v>10959864</v>
      </c>
      <c r="E15" s="27">
        <f t="shared" si="0"/>
        <v>0.596183097063838</v>
      </c>
      <c r="F15" s="21">
        <f t="shared" si="0"/>
        <v>775795</v>
      </c>
      <c r="G15" s="27">
        <f t="shared" si="0"/>
        <v>0.4147678183435698</v>
      </c>
      <c r="H15" s="21">
        <f t="shared" si="0"/>
        <v>2216711</v>
      </c>
      <c r="I15" s="27">
        <f t="shared" si="0"/>
        <v>0.4331941928385638</v>
      </c>
    </row>
    <row r="16" spans="1:9" ht="12.75">
      <c r="A16" s="12" t="s">
        <v>4</v>
      </c>
      <c r="B16" s="23"/>
      <c r="C16" s="24"/>
      <c r="D16" s="23"/>
      <c r="E16" s="24"/>
      <c r="F16" s="23"/>
      <c r="G16" s="24"/>
      <c r="H16" s="23"/>
      <c r="I16" s="24"/>
    </row>
    <row r="17" spans="1:9" ht="12.75">
      <c r="A17" s="11"/>
      <c r="B17" s="23"/>
      <c r="C17" s="24"/>
      <c r="D17" s="23"/>
      <c r="E17" s="24"/>
      <c r="F17" s="23"/>
      <c r="G17" s="24"/>
      <c r="H17" s="23"/>
      <c r="I17" s="24"/>
    </row>
    <row r="18" spans="1:9" ht="12.75">
      <c r="A18" s="22" t="s">
        <v>30</v>
      </c>
      <c r="B18" s="16">
        <v>221579</v>
      </c>
      <c r="C18" s="17">
        <f>B18*1/B51</f>
        <v>0.036845297938097356</v>
      </c>
      <c r="D18" s="16">
        <f>'[2]Fevereiro'!D18+B18</f>
        <v>721568</v>
      </c>
      <c r="E18" s="17">
        <f>D18*1/D51</f>
        <v>0.039251093351355404</v>
      </c>
      <c r="F18" s="16">
        <v>225149</v>
      </c>
      <c r="G18" s="17">
        <f>F18*1/F51</f>
        <v>0.12037272672837077</v>
      </c>
      <c r="H18" s="16">
        <f>'[2]Fevereiro'!H18+F18</f>
        <v>616359</v>
      </c>
      <c r="I18" s="17">
        <f>H18*1/H51</f>
        <v>0.12045013513434288</v>
      </c>
    </row>
    <row r="19" spans="1:9" ht="12.75">
      <c r="A19" s="10" t="s">
        <v>5</v>
      </c>
      <c r="B19" s="16">
        <v>360378</v>
      </c>
      <c r="C19" s="17">
        <f>B19*1/B51</f>
        <v>0.059925510902818634</v>
      </c>
      <c r="D19" s="16">
        <f>'[2]Fevereiro'!D19+B19</f>
        <v>939831</v>
      </c>
      <c r="E19" s="17">
        <f>D19*1/D51</f>
        <v>0.05112393331674589</v>
      </c>
      <c r="F19" s="16">
        <v>204750</v>
      </c>
      <c r="G19" s="17">
        <f>F19*1/F51</f>
        <v>0.10946669004807445</v>
      </c>
      <c r="H19" s="16">
        <f>'[2]Fevereiro'!H19+F19</f>
        <v>431227</v>
      </c>
      <c r="I19" s="17">
        <f>H19*1/H51</f>
        <v>0.08427126142974675</v>
      </c>
    </row>
    <row r="20" spans="1:9" ht="12.75">
      <c r="A20" s="22" t="s">
        <v>6</v>
      </c>
      <c r="B20" s="16">
        <v>13835</v>
      </c>
      <c r="C20" s="17">
        <f>B20*1/B51</f>
        <v>0.0023005550930980685</v>
      </c>
      <c r="D20" s="16">
        <f>'[2]Fevereiro'!D20+B20</f>
        <v>56976</v>
      </c>
      <c r="E20" s="17">
        <f>D20*1/D51</f>
        <v>0.0030993202231623706</v>
      </c>
      <c r="F20" s="16">
        <v>197142</v>
      </c>
      <c r="G20" s="17">
        <f>F20*1/F51</f>
        <v>0.10539918051017091</v>
      </c>
      <c r="H20" s="16">
        <f>'[2]Fevereiro'!H20+F20</f>
        <v>487286</v>
      </c>
      <c r="I20" s="17">
        <f>H20*1/H51</f>
        <v>0.0952264257503718</v>
      </c>
    </row>
    <row r="21" spans="1:9" ht="12.75">
      <c r="A21" s="25" t="s">
        <v>29</v>
      </c>
      <c r="B21" s="21">
        <f>SUM(B18:B20)</f>
        <v>595792</v>
      </c>
      <c r="C21" s="20">
        <f>SUM(C18:C20)</f>
        <v>0.09907136393401406</v>
      </c>
      <c r="D21" s="21">
        <f aca="true" t="shared" si="1" ref="D21:I21">SUM(D18:D20)</f>
        <v>1718375</v>
      </c>
      <c r="E21" s="27">
        <f t="shared" si="1"/>
        <v>0.09347434689126366</v>
      </c>
      <c r="F21" s="21">
        <f t="shared" si="1"/>
        <v>627041</v>
      </c>
      <c r="G21" s="27">
        <f t="shared" si="1"/>
        <v>0.3352385972866161</v>
      </c>
      <c r="H21" s="21">
        <f t="shared" si="1"/>
        <v>1534872</v>
      </c>
      <c r="I21" s="27">
        <f t="shared" si="1"/>
        <v>0.29994782231446143</v>
      </c>
    </row>
    <row r="22" spans="1:9" ht="12.75">
      <c r="A22" s="12" t="s">
        <v>31</v>
      </c>
      <c r="B22" s="23"/>
      <c r="C22" s="24"/>
      <c r="D22" s="23"/>
      <c r="E22" s="24"/>
      <c r="F22" s="23"/>
      <c r="G22" s="24"/>
      <c r="H22" s="23"/>
      <c r="I22" s="24"/>
    </row>
    <row r="23" spans="1:9" ht="12.75">
      <c r="A23" s="12"/>
      <c r="B23" s="16"/>
      <c r="C23" s="17"/>
      <c r="D23" s="16"/>
      <c r="E23" s="17"/>
      <c r="F23" s="16"/>
      <c r="G23" s="17"/>
      <c r="H23" s="16"/>
      <c r="I23" s="17"/>
    </row>
    <row r="24" spans="1:9" ht="12.75">
      <c r="A24" s="22" t="s">
        <v>7</v>
      </c>
      <c r="B24" s="16">
        <v>192351</v>
      </c>
      <c r="C24" s="17">
        <f>B24*1/B51</f>
        <v>0.03198511548337597</v>
      </c>
      <c r="D24" s="16">
        <f>'[2]Fevereiro'!D24+B24</f>
        <v>620788</v>
      </c>
      <c r="E24" s="17">
        <f>D24*1/D51</f>
        <v>0.03376896943794794</v>
      </c>
      <c r="F24" s="16">
        <v>87378</v>
      </c>
      <c r="G24" s="17">
        <f>F24*1/F51</f>
        <v>0.046715411199124056</v>
      </c>
      <c r="H24" s="16">
        <f>'[2]Fevereiro'!H24+F24</f>
        <v>104632</v>
      </c>
      <c r="I24" s="17">
        <f>H24*1/H51</f>
        <v>0.020447399225737864</v>
      </c>
    </row>
    <row r="25" spans="1:9" ht="12.75">
      <c r="A25" s="22" t="s">
        <v>8</v>
      </c>
      <c r="B25" s="16">
        <v>535910</v>
      </c>
      <c r="C25" s="17">
        <f>B25*1/B51</f>
        <v>0.08911387639625486</v>
      </c>
      <c r="D25" s="16">
        <f>'[2]Fevereiro'!D25+B25</f>
        <v>1179728</v>
      </c>
      <c r="E25" s="17">
        <f>D25*1/D51</f>
        <v>0.06417359674654059</v>
      </c>
      <c r="F25" s="16">
        <v>80585</v>
      </c>
      <c r="G25" s="17">
        <f>F25*1/F51</f>
        <v>0.04308362987801748</v>
      </c>
      <c r="H25" s="16">
        <f>'[2]Fevereiro'!H25+F25</f>
        <v>239906</v>
      </c>
      <c r="I25" s="17">
        <f>H25*1/H51</f>
        <v>0.046882920699689086</v>
      </c>
    </row>
    <row r="26" spans="1:9" ht="12.75">
      <c r="A26" s="22" t="s">
        <v>32</v>
      </c>
      <c r="B26" s="16">
        <v>84244</v>
      </c>
      <c r="C26" s="17">
        <f>B26*1/B51</f>
        <v>0.014008526437510205</v>
      </c>
      <c r="D26" s="16">
        <f>'[2]Fevereiro'!D26+B26</f>
        <v>218515</v>
      </c>
      <c r="E26" s="17">
        <f>D26*1/D51</f>
        <v>0.011886547995021157</v>
      </c>
      <c r="F26" s="16">
        <v>18930</v>
      </c>
      <c r="G26" s="17">
        <f>F26*1/F51</f>
        <v>0.0101206566183641</v>
      </c>
      <c r="H26" s="16">
        <f>'[2]Fevereiro'!H26+F26</f>
        <v>69394</v>
      </c>
      <c r="I26" s="17">
        <f>H26*1/H51</f>
        <v>0.013561117266905473</v>
      </c>
    </row>
    <row r="27" spans="1:9" ht="12.75">
      <c r="A27" s="22" t="s">
        <v>33</v>
      </c>
      <c r="B27" s="16">
        <v>0</v>
      </c>
      <c r="C27" s="17">
        <f>B27*1/B51</f>
        <v>0</v>
      </c>
      <c r="D27" s="16">
        <f>'[2]Fevereiro'!D27+B27</f>
        <v>24480</v>
      </c>
      <c r="E27" s="17">
        <f>D27*1/D51</f>
        <v>0.0013316371641219958</v>
      </c>
      <c r="F27" s="16">
        <v>4729</v>
      </c>
      <c r="G27" s="17">
        <f>F27*1/F51</f>
        <v>0.0025282929291201178</v>
      </c>
      <c r="H27" s="16">
        <f>'[2]Fevereiro'!H27+F27</f>
        <v>29871</v>
      </c>
      <c r="I27" s="17">
        <f>H27*1/H51</f>
        <v>0.005837451852894103</v>
      </c>
    </row>
    <row r="28" spans="1:9" ht="12.75">
      <c r="A28" s="25" t="s">
        <v>29</v>
      </c>
      <c r="B28" s="21">
        <f aca="true" t="shared" si="2" ref="B28:I28">SUM(B24:B27)</f>
        <v>812505</v>
      </c>
      <c r="C28" s="27">
        <f t="shared" si="2"/>
        <v>0.13510751831714105</v>
      </c>
      <c r="D28" s="21">
        <f t="shared" si="2"/>
        <v>2043511</v>
      </c>
      <c r="E28" s="27">
        <f>SUM(E24:E27)</f>
        <v>0.11116075134363168</v>
      </c>
      <c r="F28" s="21">
        <f t="shared" si="2"/>
        <v>191622</v>
      </c>
      <c r="G28" s="27">
        <f t="shared" si="2"/>
        <v>0.10244799062462576</v>
      </c>
      <c r="H28" s="21">
        <f t="shared" si="2"/>
        <v>443803</v>
      </c>
      <c r="I28" s="27">
        <f t="shared" si="2"/>
        <v>0.08672888904522652</v>
      </c>
    </row>
    <row r="29" spans="1:9" ht="12.75">
      <c r="A29" s="12" t="s">
        <v>9</v>
      </c>
      <c r="B29" s="16"/>
      <c r="C29" s="17"/>
      <c r="D29" s="16"/>
      <c r="E29" s="17"/>
      <c r="F29" s="16"/>
      <c r="G29" s="17"/>
      <c r="H29" s="16"/>
      <c r="I29" s="17"/>
    </row>
    <row r="30" spans="1:9" ht="12.75">
      <c r="A30" s="13"/>
      <c r="B30" s="16"/>
      <c r="C30" s="17"/>
      <c r="D30" s="16"/>
      <c r="E30" s="17"/>
      <c r="F30" s="16"/>
      <c r="G30" s="17"/>
      <c r="H30" s="16"/>
      <c r="I30" s="17"/>
    </row>
    <row r="31" spans="1:9" ht="12.75">
      <c r="A31" s="22" t="s">
        <v>10</v>
      </c>
      <c r="B31" s="16">
        <v>343395</v>
      </c>
      <c r="C31" s="17">
        <f>B31*1/B51</f>
        <v>0.05710149014777097</v>
      </c>
      <c r="D31" s="16">
        <f>'[2]Fevereiro'!D31+B31</f>
        <v>1240016</v>
      </c>
      <c r="E31" s="17">
        <f>D31*1/D51</f>
        <v>0.06745307964484888</v>
      </c>
      <c r="F31" s="16">
        <v>70636</v>
      </c>
      <c r="G31" s="17">
        <f>F31*1/F51</f>
        <v>0.037764537818001404</v>
      </c>
      <c r="H31" s="16">
        <f>'[2]Fevereiro'!H31+F31</f>
        <v>253409</v>
      </c>
      <c r="I31" s="17">
        <f>H31*1/H51</f>
        <v>0.049521704549229745</v>
      </c>
    </row>
    <row r="32" spans="1:9" ht="12.75">
      <c r="A32" s="22" t="s">
        <v>11</v>
      </c>
      <c r="B32" s="16">
        <v>350500</v>
      </c>
      <c r="C32" s="17">
        <f>B32*1/B51</f>
        <v>0.0582829461605257</v>
      </c>
      <c r="D32" s="16">
        <f>'[2]Fevereiro'!D32+B32</f>
        <v>909918</v>
      </c>
      <c r="E32" s="17">
        <f>D32*1/D51</f>
        <v>0.04949675756141986</v>
      </c>
      <c r="F32" s="16">
        <v>43560</v>
      </c>
      <c r="G32" s="17">
        <f>F32*1/F51</f>
        <v>0.023288737575062873</v>
      </c>
      <c r="H32" s="16">
        <f>'[2]Fevereiro'!H32+F32</f>
        <v>152810</v>
      </c>
      <c r="I32" s="17">
        <f>H32*1/H51</f>
        <v>0.029862442423780517</v>
      </c>
    </row>
    <row r="33" spans="1:9" ht="12.75">
      <c r="A33" s="22" t="s">
        <v>12</v>
      </c>
      <c r="B33" s="16">
        <v>173420</v>
      </c>
      <c r="C33" s="17">
        <f>B33*1/B51</f>
        <v>0.0288371712500952</v>
      </c>
      <c r="D33" s="16">
        <f>'[2]Fevereiro'!D33+B33</f>
        <v>325284</v>
      </c>
      <c r="E33" s="17">
        <f>D33*1/D51</f>
        <v>0.01769445519992889</v>
      </c>
      <c r="F33" s="16">
        <v>37742</v>
      </c>
      <c r="G33" s="17">
        <f>F33*1/F51</f>
        <v>0.020178226206566185</v>
      </c>
      <c r="H33" s="16">
        <f>'[2]Fevereiro'!H33+F33</f>
        <v>109290</v>
      </c>
      <c r="I33" s="17">
        <f>H33*1/H51</f>
        <v>0.021357675103036274</v>
      </c>
    </row>
    <row r="34" spans="1:9" ht="12.75">
      <c r="A34" s="22" t="s">
        <v>34</v>
      </c>
      <c r="B34" s="16">
        <v>8160</v>
      </c>
      <c r="C34" s="17">
        <f>B34*1/B51</f>
        <v>0.0013568868492721533</v>
      </c>
      <c r="D34" s="16">
        <f>'[2]Fevereiro'!D34+B34</f>
        <v>117474</v>
      </c>
      <c r="E34" s="17">
        <f>D34*1/D51</f>
        <v>0.006390226479496215</v>
      </c>
      <c r="F34" s="16">
        <v>21930</v>
      </c>
      <c r="G34" s="17">
        <f>F34*1/F51</f>
        <v>0.011724564164856033</v>
      </c>
      <c r="H34" s="16">
        <f>'[2]Fevereiro'!H34+F34</f>
        <v>104414</v>
      </c>
      <c r="I34" s="17">
        <f>H34*1/H51</f>
        <v>0.020404797220316857</v>
      </c>
    </row>
    <row r="35" spans="1:9" ht="12.75">
      <c r="A35" s="22" t="s">
        <v>13</v>
      </c>
      <c r="B35" s="16">
        <v>52200</v>
      </c>
      <c r="C35" s="17">
        <f>B35*1/B51</f>
        <v>0.00868008499166745</v>
      </c>
      <c r="D35" s="16">
        <f>'[2]Fevereiro'!D35+B35</f>
        <v>146450</v>
      </c>
      <c r="E35" s="17">
        <f>D35*1/D51</f>
        <v>0.007966432299251074</v>
      </c>
      <c r="F35" s="16">
        <v>22500</v>
      </c>
      <c r="G35" s="17">
        <f>F35*1/F51</f>
        <v>0.0120293065986895</v>
      </c>
      <c r="H35" s="16">
        <f>'[2]Fevereiro'!H35+F35</f>
        <v>24300</v>
      </c>
      <c r="I35" s="17">
        <f>H35*1/H51</f>
        <v>0.004748755650139824</v>
      </c>
    </row>
    <row r="36" spans="1:9" ht="12.75">
      <c r="A36" s="22" t="s">
        <v>14</v>
      </c>
      <c r="B36" s="16">
        <v>16600</v>
      </c>
      <c r="C36" s="17">
        <f>B36*1/B51</f>
        <v>0.0027603335414114884</v>
      </c>
      <c r="D36" s="16">
        <f>'[2]Fevereiro'!D36+B36</f>
        <v>97686</v>
      </c>
      <c r="E36" s="17">
        <f>D36*1/D51</f>
        <v>0.005313819771830935</v>
      </c>
      <c r="F36" s="16">
        <v>16302</v>
      </c>
      <c r="G36" s="17">
        <f>F36*1/F51</f>
        <v>0.008715633607637167</v>
      </c>
      <c r="H36" s="16">
        <f>'[2]Fevereiro'!H36+F36</f>
        <v>26802</v>
      </c>
      <c r="I36" s="17">
        <f>H36*1/H51</f>
        <v>0.005237701602265332</v>
      </c>
    </row>
    <row r="37" spans="1:9" ht="12.75">
      <c r="A37" s="22" t="s">
        <v>15</v>
      </c>
      <c r="B37" s="16">
        <v>0</v>
      </c>
      <c r="C37" s="17">
        <f>B37*1/B51</f>
        <v>0</v>
      </c>
      <c r="D37" s="16">
        <f>'[2]Fevereiro'!D37+B37</f>
        <v>0</v>
      </c>
      <c r="E37" s="17">
        <f>D37*1/D51</f>
        <v>0</v>
      </c>
      <c r="F37" s="16">
        <v>0</v>
      </c>
      <c r="G37" s="17">
        <f>F37*1/F51</f>
        <v>0</v>
      </c>
      <c r="H37" s="16">
        <f>'[2]Fevereiro'!H37+F37</f>
        <v>0</v>
      </c>
      <c r="I37" s="17">
        <f>H37*1/H51</f>
        <v>0</v>
      </c>
    </row>
    <row r="38" spans="1:9" ht="12.75">
      <c r="A38" s="22" t="s">
        <v>16</v>
      </c>
      <c r="B38" s="16">
        <v>43976</v>
      </c>
      <c r="C38" s="17">
        <f>B38*1/B51</f>
        <v>0.007312555892597085</v>
      </c>
      <c r="D38" s="16">
        <f>'[2]Fevereiro'!D38+B38</f>
        <v>111686</v>
      </c>
      <c r="E38" s="17">
        <f>D38*1/D51</f>
        <v>0.006075376973534691</v>
      </c>
      <c r="F38" s="16">
        <v>3150</v>
      </c>
      <c r="G38" s="17">
        <f>F38*1/F51</f>
        <v>0.00168410292381653</v>
      </c>
      <c r="H38" s="16">
        <f>'[2]Fevereiro'!H38+F38</f>
        <v>9210</v>
      </c>
      <c r="I38" s="17">
        <f>H38*1/H51</f>
        <v>0.0017998370180159582</v>
      </c>
    </row>
    <row r="39" spans="1:9" ht="12.75">
      <c r="A39" s="22" t="s">
        <v>17</v>
      </c>
      <c r="B39" s="16">
        <v>40800</v>
      </c>
      <c r="C39" s="17">
        <f>B39*1/B51</f>
        <v>0.006784434246360767</v>
      </c>
      <c r="D39" s="16">
        <f>'[2]Fevereiro'!D39+B39</f>
        <v>69420</v>
      </c>
      <c r="E39" s="17">
        <f>D39*1/D51</f>
        <v>0.003776235781591052</v>
      </c>
      <c r="F39" s="16">
        <v>9280</v>
      </c>
      <c r="G39" s="17">
        <f>F39*1/F51</f>
        <v>0.004961420677148381</v>
      </c>
      <c r="H39" s="16">
        <f>'[2]Fevereiro'!H39+F39</f>
        <v>111789</v>
      </c>
      <c r="I39" s="17">
        <f>H39*1/H51</f>
        <v>0.02184603478903213</v>
      </c>
    </row>
    <row r="40" spans="1:9" ht="12.75">
      <c r="A40" s="26" t="s">
        <v>29</v>
      </c>
      <c r="B40" s="21">
        <f aca="true" t="shared" si="3" ref="B40:I40">SUM(B31:B39)</f>
        <v>1029051</v>
      </c>
      <c r="C40" s="27">
        <f t="shared" si="3"/>
        <v>0.1711159030797008</v>
      </c>
      <c r="D40" s="21">
        <f t="shared" si="3"/>
        <v>3017934</v>
      </c>
      <c r="E40" s="27">
        <f t="shared" si="3"/>
        <v>0.1641663837119016</v>
      </c>
      <c r="F40" s="21">
        <f t="shared" si="3"/>
        <v>225100</v>
      </c>
      <c r="G40" s="27">
        <f t="shared" si="3"/>
        <v>0.12034652957177809</v>
      </c>
      <c r="H40" s="21">
        <f t="shared" si="3"/>
        <v>792024</v>
      </c>
      <c r="I40" s="27">
        <f t="shared" si="3"/>
        <v>0.15477894835581663</v>
      </c>
    </row>
    <row r="41" spans="1:9" ht="12.75">
      <c r="A41" s="12" t="s">
        <v>18</v>
      </c>
      <c r="B41" s="16"/>
      <c r="C41" s="17"/>
      <c r="D41" s="16"/>
      <c r="E41" s="17"/>
      <c r="F41" s="16"/>
      <c r="G41" s="17"/>
      <c r="H41" s="16"/>
      <c r="I41" s="17"/>
    </row>
    <row r="42" spans="1:9" ht="12.75">
      <c r="A42" s="22"/>
      <c r="B42" s="16"/>
      <c r="C42" s="17"/>
      <c r="D42" s="16"/>
      <c r="E42" s="17"/>
      <c r="F42" s="16"/>
      <c r="G42" s="17"/>
      <c r="H42" s="16"/>
      <c r="I42" s="17"/>
    </row>
    <row r="43" spans="1:9" ht="12.75">
      <c r="A43" s="22" t="s">
        <v>19</v>
      </c>
      <c r="B43" s="16">
        <v>0</v>
      </c>
      <c r="C43" s="17">
        <f>B43*1/B51</f>
        <v>0</v>
      </c>
      <c r="D43" s="16">
        <f>'[2]Fevereiro'!D43+B43</f>
        <v>0</v>
      </c>
      <c r="E43" s="17">
        <f>D43*1/D51</f>
        <v>0</v>
      </c>
      <c r="F43" s="16">
        <v>0</v>
      </c>
      <c r="G43" s="17">
        <f>F43*1/F51</f>
        <v>0</v>
      </c>
      <c r="H43" s="16">
        <f>'[2]Fevereiro'!H43+F43</f>
        <v>0</v>
      </c>
      <c r="I43" s="17">
        <f>H43*1/H51</f>
        <v>0</v>
      </c>
    </row>
    <row r="44" spans="1:9" ht="12.75">
      <c r="A44" s="22" t="s">
        <v>20</v>
      </c>
      <c r="B44" s="16">
        <v>108269</v>
      </c>
      <c r="C44" s="17">
        <f>B44*1/B51</f>
        <v>0.018003527240667495</v>
      </c>
      <c r="D44" s="16">
        <f>'[2]Fevereiro'!D44+B44</f>
        <v>367032</v>
      </c>
      <c r="E44" s="17">
        <f>D44*1/D51</f>
        <v>0.019965418775409492</v>
      </c>
      <c r="F44" s="16">
        <v>5156</v>
      </c>
      <c r="G44" s="17">
        <f>F44*1/F51</f>
        <v>0.002756582436570803</v>
      </c>
      <c r="H44" s="16">
        <f>'[2]Fevereiro'!H44+F44</f>
        <v>13783</v>
      </c>
      <c r="I44" s="17">
        <f>H44*1/H51</f>
        <v>0.002693502021641037</v>
      </c>
    </row>
    <row r="45" spans="1:9" ht="12.75">
      <c r="A45" s="22" t="s">
        <v>21</v>
      </c>
      <c r="B45" s="16">
        <v>81036</v>
      </c>
      <c r="C45" s="17">
        <f>B45*1/B51</f>
        <v>0.01347508366637478</v>
      </c>
      <c r="D45" s="16">
        <f>'[2]Fevereiro'!D45+B45</f>
        <v>241760</v>
      </c>
      <c r="E45" s="17">
        <f>D45*1/D51</f>
        <v>0.013151004934564286</v>
      </c>
      <c r="F45" s="16">
        <v>850</v>
      </c>
      <c r="G45" s="17">
        <f>F45*1/F51</f>
        <v>0.0004544404715060478</v>
      </c>
      <c r="H45" s="16">
        <f>'[2]Fevereiro'!H45+F45</f>
        <v>6649</v>
      </c>
      <c r="I45" s="17">
        <f>H45*1/H51</f>
        <v>0.001299361165340728</v>
      </c>
    </row>
    <row r="46" spans="1:9" ht="12.75">
      <c r="A46" s="22" t="s">
        <v>22</v>
      </c>
      <c r="B46" s="16">
        <v>0</v>
      </c>
      <c r="C46" s="17">
        <f>B46*1/B51</f>
        <v>0</v>
      </c>
      <c r="D46" s="16">
        <f>'[2]Fevereiro'!D46+B46</f>
        <v>34910</v>
      </c>
      <c r="E46" s="17">
        <f>D46*1/D51</f>
        <v>0.0018989972793912939</v>
      </c>
      <c r="F46" s="16">
        <v>9300</v>
      </c>
      <c r="G46" s="17">
        <f>F46*1/F51</f>
        <v>0.004972113394124993</v>
      </c>
      <c r="H46" s="16">
        <f>'[2]Fevereiro'!H46+F46</f>
        <v>58120</v>
      </c>
      <c r="I46" s="17">
        <f>H46*1/H51</f>
        <v>0.011357929151692453</v>
      </c>
    </row>
    <row r="47" spans="1:9" ht="12.75">
      <c r="A47" s="22" t="s">
        <v>35</v>
      </c>
      <c r="B47" s="16">
        <v>0</v>
      </c>
      <c r="C47" s="17">
        <f>B47*1/B51</f>
        <v>0</v>
      </c>
      <c r="D47" s="16">
        <f>'[2]Fevereiro'!D47+B47</f>
        <v>0</v>
      </c>
      <c r="E47" s="17">
        <f>D47*1/D51</f>
        <v>0</v>
      </c>
      <c r="F47" s="16">
        <v>35568</v>
      </c>
      <c r="G47" s="17">
        <f>F47*1/F51</f>
        <v>0.01901592787120836</v>
      </c>
      <c r="H47" s="16">
        <f>'[2]Fevereiro'!H47+F47</f>
        <v>51168</v>
      </c>
      <c r="I47" s="17">
        <f>H47*1/H51</f>
        <v>0.009999355107257388</v>
      </c>
    </row>
    <row r="48" spans="1:9" ht="12.75">
      <c r="A48" s="22" t="s">
        <v>23</v>
      </c>
      <c r="B48" s="16">
        <v>0</v>
      </c>
      <c r="C48" s="17">
        <f>B48*1/B51</f>
        <v>0</v>
      </c>
      <c r="D48" s="16">
        <f>'[2]Fevereiro'!D48+B48</f>
        <v>0</v>
      </c>
      <c r="E48" s="17">
        <f>D48*1/D51</f>
        <v>0</v>
      </c>
      <c r="F48" s="16">
        <v>0</v>
      </c>
      <c r="G48" s="17">
        <f>F48*1/F51</f>
        <v>0</v>
      </c>
      <c r="H48" s="16">
        <f>'[2]Fevereiro'!H48+F48</f>
        <v>0</v>
      </c>
      <c r="I48" s="17">
        <f>H48*1/H51</f>
        <v>0</v>
      </c>
    </row>
    <row r="49" spans="1:9" ht="12.75">
      <c r="A49" s="10" t="s">
        <v>24</v>
      </c>
      <c r="B49" s="16">
        <v>0</v>
      </c>
      <c r="C49" s="17">
        <f>B49*1/B51</f>
        <v>0</v>
      </c>
      <c r="D49" s="16">
        <f>'[2]Fevereiro'!D49+B49</f>
        <v>0</v>
      </c>
      <c r="E49" s="17">
        <f>D49*1/D51</f>
        <v>0</v>
      </c>
      <c r="F49" s="23">
        <v>0</v>
      </c>
      <c r="G49" s="17">
        <f>F49*1/F51</f>
        <v>0</v>
      </c>
      <c r="H49" s="16">
        <f>'[2]Fevereiro'!H49+F49</f>
        <v>0</v>
      </c>
      <c r="I49" s="17">
        <f>H49*1/H51</f>
        <v>0</v>
      </c>
    </row>
    <row r="50" spans="1:9" ht="12.75">
      <c r="A50" s="26" t="s">
        <v>29</v>
      </c>
      <c r="B50" s="21">
        <f aca="true" t="shared" si="4" ref="B50:I50">SUM(B43:B49)</f>
        <v>189305</v>
      </c>
      <c r="C50" s="27">
        <f t="shared" si="4"/>
        <v>0.03147861090704228</v>
      </c>
      <c r="D50" s="21">
        <f t="shared" si="4"/>
        <v>643702</v>
      </c>
      <c r="E50" s="27">
        <f t="shared" si="4"/>
        <v>0.035015420989365074</v>
      </c>
      <c r="F50" s="21">
        <f t="shared" si="4"/>
        <v>50874</v>
      </c>
      <c r="G50" s="27">
        <f t="shared" si="4"/>
        <v>0.027199064173410205</v>
      </c>
      <c r="H50" s="21">
        <f t="shared" si="4"/>
        <v>129720</v>
      </c>
      <c r="I50" s="27">
        <f t="shared" si="4"/>
        <v>0.025350147445931608</v>
      </c>
    </row>
    <row r="51" spans="1:9" ht="12.75">
      <c r="A51" s="26" t="s">
        <v>36</v>
      </c>
      <c r="B51" s="21">
        <f aca="true" t="shared" si="5" ref="B51:I51">SUM(B15+B21+B28+B40+B50)</f>
        <v>6013766</v>
      </c>
      <c r="C51" s="68">
        <f t="shared" si="5"/>
        <v>1</v>
      </c>
      <c r="D51" s="21">
        <f t="shared" si="5"/>
        <v>18383386</v>
      </c>
      <c r="E51" s="68">
        <f t="shared" si="5"/>
        <v>1</v>
      </c>
      <c r="F51" s="21">
        <f t="shared" si="5"/>
        <v>1870432</v>
      </c>
      <c r="G51" s="68">
        <f t="shared" si="5"/>
        <v>0.9999999999999999</v>
      </c>
      <c r="H51" s="70">
        <f t="shared" si="5"/>
        <v>5117130</v>
      </c>
      <c r="I51" s="68">
        <f t="shared" si="5"/>
        <v>0.9999999999999999</v>
      </c>
    </row>
    <row r="52" spans="1:9" ht="12.75">
      <c r="A52" s="9"/>
      <c r="B52" s="31"/>
      <c r="C52" s="32"/>
      <c r="D52" s="31"/>
      <c r="E52" s="32"/>
      <c r="F52" s="31"/>
      <c r="G52" s="32"/>
      <c r="H52" s="31"/>
      <c r="I52" s="33"/>
    </row>
    <row r="53" spans="1:9" ht="12.75">
      <c r="A53" s="28" t="s">
        <v>37</v>
      </c>
      <c r="B53" s="29">
        <v>0</v>
      </c>
      <c r="C53" s="30"/>
      <c r="D53" s="29">
        <f>'[2]Fevereiro'!D53+B53</f>
        <v>0</v>
      </c>
      <c r="E53" s="29"/>
      <c r="F53" s="29">
        <v>180187</v>
      </c>
      <c r="G53" s="29"/>
      <c r="H53" s="29">
        <f>'[2]Fevereiro'!H53+F53</f>
        <v>516703</v>
      </c>
      <c r="I53" s="30"/>
    </row>
  </sheetData>
  <sheetProtection/>
  <mergeCells count="6">
    <mergeCell ref="B7:E7"/>
    <mergeCell ref="F7:I7"/>
    <mergeCell ref="B8:C8"/>
    <mergeCell ref="D8:E8"/>
    <mergeCell ref="F8:G8"/>
    <mergeCell ref="H8:I8"/>
  </mergeCells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11"/>
  <sheetViews>
    <sheetView zoomScalePageLayoutView="0" workbookViewId="0" topLeftCell="A1">
      <selection activeCell="J30" sqref="J30"/>
    </sheetView>
  </sheetViews>
  <sheetFormatPr defaultColWidth="9.33203125" defaultRowHeight="12.75"/>
  <cols>
    <col min="1" max="1" width="18.66015625" style="0" customWidth="1"/>
    <col min="2" max="2" width="13.83203125" style="0" customWidth="1"/>
    <col min="3" max="3" width="12" style="0" customWidth="1"/>
    <col min="4" max="4" width="11.16015625" style="0" customWidth="1"/>
    <col min="5" max="5" width="12" style="0" customWidth="1"/>
    <col min="6" max="6" width="14.33203125" style="0" customWidth="1"/>
    <col min="7" max="7" width="12.33203125" style="0" customWidth="1"/>
    <col min="8" max="8" width="12.66015625" style="0" customWidth="1"/>
    <col min="9" max="9" width="11.33203125" style="0" customWidth="1"/>
  </cols>
  <sheetData>
    <row r="1" ht="12.75">
      <c r="B1" s="81" t="s">
        <v>58</v>
      </c>
    </row>
    <row r="3" spans="2:9" ht="12.75">
      <c r="B3" s="106" t="s">
        <v>39</v>
      </c>
      <c r="C3" s="107"/>
      <c r="D3" s="107"/>
      <c r="E3" s="108"/>
      <c r="F3" s="106" t="s">
        <v>40</v>
      </c>
      <c r="G3" s="107"/>
      <c r="H3" s="107"/>
      <c r="I3" s="108"/>
    </row>
    <row r="4" spans="1:9" ht="12.75">
      <c r="A4" s="9" t="s">
        <v>27</v>
      </c>
      <c r="B4" s="106" t="s">
        <v>25</v>
      </c>
      <c r="C4" s="108"/>
      <c r="D4" s="106" t="s">
        <v>26</v>
      </c>
      <c r="E4" s="108"/>
      <c r="F4" s="106" t="s">
        <v>25</v>
      </c>
      <c r="G4" s="108"/>
      <c r="H4" s="106" t="s">
        <v>26</v>
      </c>
      <c r="I4" s="108"/>
    </row>
    <row r="5" spans="1:9" ht="12.75">
      <c r="A5" s="86" t="s">
        <v>28</v>
      </c>
      <c r="B5" s="95"/>
      <c r="C5" s="95"/>
      <c r="D5" s="95"/>
      <c r="E5" s="95"/>
      <c r="F5" s="95"/>
      <c r="G5" s="95"/>
      <c r="H5" s="95"/>
      <c r="I5" s="95"/>
    </row>
    <row r="6" spans="1:9" ht="12.75">
      <c r="A6" s="87"/>
      <c r="B6" s="95"/>
      <c r="C6" s="95"/>
      <c r="D6" s="95"/>
      <c r="E6" s="95"/>
      <c r="F6" s="95"/>
      <c r="G6" s="95"/>
      <c r="H6" s="95"/>
      <c r="I6" s="95"/>
    </row>
    <row r="7" spans="1:9" ht="12.75">
      <c r="A7" s="88" t="s">
        <v>0</v>
      </c>
      <c r="B7" s="96">
        <v>1925466</v>
      </c>
      <c r="C7" s="97">
        <v>0.3116</v>
      </c>
      <c r="D7" s="96">
        <v>8824195</v>
      </c>
      <c r="E7" s="97">
        <v>0.3592</v>
      </c>
      <c r="F7" s="96">
        <v>647977</v>
      </c>
      <c r="G7" s="97">
        <v>0.2987</v>
      </c>
      <c r="H7" s="96">
        <v>2189024</v>
      </c>
      <c r="I7" s="97">
        <v>0.3004</v>
      </c>
    </row>
    <row r="8" spans="1:9" ht="12.75">
      <c r="A8" s="88" t="s">
        <v>1</v>
      </c>
      <c r="B8" s="96">
        <v>756903</v>
      </c>
      <c r="C8" s="97">
        <v>0.1225</v>
      </c>
      <c r="D8" s="96">
        <v>3035699</v>
      </c>
      <c r="E8" s="97">
        <v>0.1236</v>
      </c>
      <c r="F8" s="96">
        <v>100300</v>
      </c>
      <c r="G8" s="97">
        <v>0.0462</v>
      </c>
      <c r="H8" s="96">
        <v>475.756</v>
      </c>
      <c r="I8" s="97">
        <v>0.0653</v>
      </c>
    </row>
    <row r="9" spans="1:9" ht="12.75">
      <c r="A9" s="88" t="s">
        <v>2</v>
      </c>
      <c r="B9" s="96">
        <v>10190</v>
      </c>
      <c r="C9" s="97">
        <v>0.0016</v>
      </c>
      <c r="D9" s="96">
        <v>17472</v>
      </c>
      <c r="E9" s="97">
        <v>0.0007</v>
      </c>
      <c r="F9" s="96">
        <v>13965</v>
      </c>
      <c r="G9" s="97">
        <v>0.0064</v>
      </c>
      <c r="H9" s="96">
        <v>37080</v>
      </c>
      <c r="I9" s="97">
        <v>0.0051</v>
      </c>
    </row>
    <row r="10" spans="1:9" ht="12.75">
      <c r="A10" s="88" t="s">
        <v>3</v>
      </c>
      <c r="B10" s="96">
        <v>822100</v>
      </c>
      <c r="C10" s="97">
        <v>0.133</v>
      </c>
      <c r="D10" s="96">
        <v>2597157</v>
      </c>
      <c r="E10" s="97">
        <v>0.1057</v>
      </c>
      <c r="F10" s="96">
        <v>135098</v>
      </c>
      <c r="G10" s="97">
        <v>0.0623</v>
      </c>
      <c r="H10" s="96">
        <v>412191</v>
      </c>
      <c r="I10" s="97">
        <v>0.0566</v>
      </c>
    </row>
    <row r="11" spans="1:9" ht="12.75">
      <c r="A11" s="89" t="s">
        <v>29</v>
      </c>
      <c r="B11" s="98">
        <v>3514659</v>
      </c>
      <c r="C11" s="99">
        <v>0.5687</v>
      </c>
      <c r="D11" s="98">
        <v>14474523</v>
      </c>
      <c r="E11" s="99">
        <v>0.5893</v>
      </c>
      <c r="F11" s="98">
        <v>897340</v>
      </c>
      <c r="G11" s="99">
        <v>0.4136</v>
      </c>
      <c r="H11" s="98">
        <v>3114051</v>
      </c>
      <c r="I11" s="99">
        <v>0.4274</v>
      </c>
    </row>
    <row r="12" spans="1:9" ht="12.75">
      <c r="A12" s="86" t="s">
        <v>4</v>
      </c>
      <c r="B12" s="95"/>
      <c r="C12" s="95"/>
      <c r="D12" s="95"/>
      <c r="E12" s="95"/>
      <c r="F12" s="95"/>
      <c r="G12" s="95"/>
      <c r="H12" s="95"/>
      <c r="I12" s="95"/>
    </row>
    <row r="13" spans="1:9" ht="12.75">
      <c r="A13" s="87"/>
      <c r="B13" s="95"/>
      <c r="C13" s="95"/>
      <c r="D13" s="95"/>
      <c r="E13" s="95"/>
      <c r="F13" s="95"/>
      <c r="G13" s="95"/>
      <c r="H13" s="95"/>
      <c r="I13" s="95"/>
    </row>
    <row r="14" spans="1:9" ht="12.75">
      <c r="A14" s="90" t="s">
        <v>30</v>
      </c>
      <c r="B14" s="96">
        <v>214300</v>
      </c>
      <c r="C14" s="97">
        <v>0.0347</v>
      </c>
      <c r="D14" s="96">
        <v>935868</v>
      </c>
      <c r="E14" s="97">
        <v>0.0381</v>
      </c>
      <c r="F14" s="96">
        <v>268869</v>
      </c>
      <c r="G14" s="97">
        <v>0.1239</v>
      </c>
      <c r="H14" s="96">
        <v>885228</v>
      </c>
      <c r="I14" s="97">
        <v>0.1215</v>
      </c>
    </row>
    <row r="15" spans="1:9" ht="12.75">
      <c r="A15" s="91" t="s">
        <v>5</v>
      </c>
      <c r="B15" s="96">
        <v>312342</v>
      </c>
      <c r="C15" s="97">
        <v>0.0505</v>
      </c>
      <c r="D15" s="96">
        <v>1252173</v>
      </c>
      <c r="E15" s="97">
        <v>0.051</v>
      </c>
      <c r="F15" s="96">
        <v>170094</v>
      </c>
      <c r="G15" s="97">
        <v>0.0784</v>
      </c>
      <c r="H15" s="96">
        <v>601321</v>
      </c>
      <c r="I15" s="97">
        <v>0.0825</v>
      </c>
    </row>
    <row r="16" spans="1:9" ht="12.75">
      <c r="A16" s="90" t="s">
        <v>6</v>
      </c>
      <c r="B16" s="96">
        <v>20890</v>
      </c>
      <c r="C16" s="97">
        <v>0.0034</v>
      </c>
      <c r="D16" s="96">
        <v>77866</v>
      </c>
      <c r="E16" s="97">
        <v>0.0032</v>
      </c>
      <c r="F16" s="96">
        <v>224188</v>
      </c>
      <c r="G16" s="97">
        <v>0.1033</v>
      </c>
      <c r="H16" s="96">
        <v>711474</v>
      </c>
      <c r="I16" s="97">
        <v>0.0976</v>
      </c>
    </row>
    <row r="17" spans="1:9" ht="12.75">
      <c r="A17" s="92" t="s">
        <v>29</v>
      </c>
      <c r="B17" s="98">
        <v>547532</v>
      </c>
      <c r="C17" s="99">
        <v>0.0886</v>
      </c>
      <c r="D17" s="98">
        <v>2265907</v>
      </c>
      <c r="E17" s="99">
        <v>0.0922</v>
      </c>
      <c r="F17" s="98">
        <v>663151</v>
      </c>
      <c r="G17" s="99">
        <v>0.3057</v>
      </c>
      <c r="H17" s="98">
        <v>2197023</v>
      </c>
      <c r="I17" s="99">
        <v>0.3017</v>
      </c>
    </row>
    <row r="18" spans="1:9" ht="12.75">
      <c r="A18" s="86" t="s">
        <v>31</v>
      </c>
      <c r="B18" s="95"/>
      <c r="C18" s="95"/>
      <c r="D18" s="95"/>
      <c r="E18" s="95"/>
      <c r="F18" s="95"/>
      <c r="G18" s="95"/>
      <c r="H18" s="95"/>
      <c r="I18" s="95"/>
    </row>
    <row r="19" spans="1:9" ht="12.75">
      <c r="A19" s="86"/>
      <c r="B19" s="95"/>
      <c r="C19" s="95"/>
      <c r="D19" s="95"/>
      <c r="E19" s="95"/>
      <c r="F19" s="95"/>
      <c r="G19" s="95"/>
      <c r="H19" s="95"/>
      <c r="I19" s="95"/>
    </row>
    <row r="20" spans="1:9" ht="12.75">
      <c r="A20" s="90" t="s">
        <v>7</v>
      </c>
      <c r="B20" s="96">
        <v>430514</v>
      </c>
      <c r="C20" s="97">
        <v>0.0697</v>
      </c>
      <c r="D20" s="96">
        <v>1051302</v>
      </c>
      <c r="E20" s="97">
        <v>0.0428</v>
      </c>
      <c r="F20" s="96">
        <v>57296</v>
      </c>
      <c r="G20" s="97">
        <v>0.0267</v>
      </c>
      <c r="H20" s="96">
        <v>161928</v>
      </c>
      <c r="I20" s="97">
        <v>0.0222</v>
      </c>
    </row>
    <row r="21" spans="1:9" ht="12.75">
      <c r="A21" s="90" t="s">
        <v>8</v>
      </c>
      <c r="B21" s="96">
        <v>476759</v>
      </c>
      <c r="C21" s="97">
        <v>0.0771</v>
      </c>
      <c r="D21" s="96">
        <v>1656487</v>
      </c>
      <c r="E21" s="97">
        <v>0.0674</v>
      </c>
      <c r="F21" s="96">
        <v>162270</v>
      </c>
      <c r="G21" s="97">
        <v>0.0748</v>
      </c>
      <c r="H21" s="96">
        <v>402176</v>
      </c>
      <c r="I21" s="97">
        <v>0.0552</v>
      </c>
    </row>
    <row r="22" spans="1:9" ht="12.75">
      <c r="A22" s="90" t="s">
        <v>32</v>
      </c>
      <c r="B22" s="96">
        <v>81614</v>
      </c>
      <c r="C22" s="97">
        <v>0.0132</v>
      </c>
      <c r="D22" s="96">
        <v>300129</v>
      </c>
      <c r="E22" s="97">
        <v>0.0122</v>
      </c>
      <c r="F22" s="96">
        <v>41614</v>
      </c>
      <c r="G22" s="97">
        <v>0.0192</v>
      </c>
      <c r="H22" s="96">
        <v>111008</v>
      </c>
      <c r="I22" s="97">
        <v>0.0152</v>
      </c>
    </row>
    <row r="23" spans="1:9" ht="12.75">
      <c r="A23" s="90" t="s">
        <v>33</v>
      </c>
      <c r="B23" s="96">
        <v>0</v>
      </c>
      <c r="C23" s="97">
        <v>0</v>
      </c>
      <c r="D23" s="96">
        <v>24480</v>
      </c>
      <c r="E23" s="97">
        <v>0.001</v>
      </c>
      <c r="F23" s="96">
        <v>5650</v>
      </c>
      <c r="G23" s="97">
        <v>0.0026</v>
      </c>
      <c r="H23" s="96">
        <v>35521</v>
      </c>
      <c r="I23" s="97">
        <v>0.0049</v>
      </c>
    </row>
    <row r="24" spans="1:9" ht="12.75">
      <c r="A24" s="92" t="s">
        <v>29</v>
      </c>
      <c r="B24" s="98">
        <v>988887</v>
      </c>
      <c r="C24" s="99">
        <v>0.16</v>
      </c>
      <c r="D24" s="98">
        <v>3032398</v>
      </c>
      <c r="E24" s="99">
        <v>0.1235</v>
      </c>
      <c r="F24" s="98">
        <v>266830</v>
      </c>
      <c r="G24" s="99">
        <v>0.123</v>
      </c>
      <c r="H24" s="98">
        <v>710633</v>
      </c>
      <c r="I24" s="99">
        <v>0.0975</v>
      </c>
    </row>
    <row r="25" spans="1:9" ht="12.75">
      <c r="A25" s="86" t="s">
        <v>9</v>
      </c>
      <c r="B25" s="95"/>
      <c r="C25" s="95"/>
      <c r="D25" s="95"/>
      <c r="E25" s="95"/>
      <c r="F25" s="95"/>
      <c r="G25" s="95"/>
      <c r="H25" s="95"/>
      <c r="I25" s="95"/>
    </row>
    <row r="26" spans="1:9" ht="12.75">
      <c r="A26" s="93"/>
      <c r="B26" s="95"/>
      <c r="C26" s="95"/>
      <c r="D26" s="95"/>
      <c r="E26" s="95"/>
      <c r="F26" s="95"/>
      <c r="G26" s="95"/>
      <c r="H26" s="95"/>
      <c r="I26" s="95"/>
    </row>
    <row r="27" spans="1:9" ht="12.75">
      <c r="A27" s="90" t="s">
        <v>10</v>
      </c>
      <c r="B27" s="96">
        <v>417314</v>
      </c>
      <c r="C27" s="97">
        <v>0.0675</v>
      </c>
      <c r="D27" s="96">
        <v>1657330</v>
      </c>
      <c r="E27" s="97">
        <v>0.0675</v>
      </c>
      <c r="F27" s="96">
        <v>90854</v>
      </c>
      <c r="G27" s="97">
        <v>0.0419</v>
      </c>
      <c r="H27" s="96">
        <v>344263</v>
      </c>
      <c r="I27" s="97">
        <v>0.0472</v>
      </c>
    </row>
    <row r="28" spans="1:9" ht="12.75">
      <c r="A28" s="90" t="s">
        <v>11</v>
      </c>
      <c r="B28" s="96">
        <v>205660</v>
      </c>
      <c r="C28" s="97">
        <v>0.0333</v>
      </c>
      <c r="D28" s="96">
        <v>1115578</v>
      </c>
      <c r="E28" s="97">
        <v>0.0454</v>
      </c>
      <c r="F28" s="96">
        <v>56324</v>
      </c>
      <c r="G28" s="97">
        <v>0.026</v>
      </c>
      <c r="H28" s="96">
        <v>209134</v>
      </c>
      <c r="I28" s="97">
        <v>0.0287</v>
      </c>
    </row>
    <row r="29" spans="1:9" ht="12.75">
      <c r="A29" s="90" t="s">
        <v>12</v>
      </c>
      <c r="B29" s="96">
        <v>121380</v>
      </c>
      <c r="C29" s="97">
        <v>0.0196</v>
      </c>
      <c r="D29" s="96">
        <v>446664</v>
      </c>
      <c r="E29" s="97">
        <v>0.0182</v>
      </c>
      <c r="F29" s="96">
        <v>15172</v>
      </c>
      <c r="G29" s="97">
        <v>0.007</v>
      </c>
      <c r="H29" s="96">
        <v>124462</v>
      </c>
      <c r="I29" s="97">
        <v>0.0171</v>
      </c>
    </row>
    <row r="30" spans="1:9" ht="12.75">
      <c r="A30" s="90" t="s">
        <v>34</v>
      </c>
      <c r="B30" s="96">
        <v>85116</v>
      </c>
      <c r="C30" s="97">
        <v>0.0138</v>
      </c>
      <c r="D30" s="96">
        <v>202590</v>
      </c>
      <c r="E30" s="97">
        <v>0.0082</v>
      </c>
      <c r="F30" s="96">
        <v>22840</v>
      </c>
      <c r="G30" s="97">
        <v>0.0105</v>
      </c>
      <c r="H30" s="96">
        <v>127254</v>
      </c>
      <c r="I30" s="97">
        <v>0.0175</v>
      </c>
    </row>
    <row r="31" spans="1:9" ht="12.75">
      <c r="A31" s="90" t="s">
        <v>13</v>
      </c>
      <c r="B31" s="96">
        <v>2040</v>
      </c>
      <c r="C31" s="97">
        <v>0.0003</v>
      </c>
      <c r="D31" s="96">
        <v>148490</v>
      </c>
      <c r="E31" s="97">
        <v>0.006</v>
      </c>
      <c r="F31" s="96">
        <v>6500</v>
      </c>
      <c r="G31" s="97">
        <v>0.003</v>
      </c>
      <c r="H31" s="96">
        <v>30800</v>
      </c>
      <c r="I31" s="97">
        <v>0.0042</v>
      </c>
    </row>
    <row r="32" spans="1:9" ht="12.75">
      <c r="A32" s="90" t="s">
        <v>14</v>
      </c>
      <c r="B32" s="96">
        <v>39448</v>
      </c>
      <c r="C32" s="97">
        <v>0.0064</v>
      </c>
      <c r="D32" s="96">
        <v>137134</v>
      </c>
      <c r="E32" s="97">
        <v>0.0056</v>
      </c>
      <c r="F32" s="96">
        <v>5182</v>
      </c>
      <c r="G32" s="97">
        <v>0.0024</v>
      </c>
      <c r="H32" s="96">
        <v>31984</v>
      </c>
      <c r="I32" s="97">
        <v>0.0044</v>
      </c>
    </row>
    <row r="33" spans="1:9" ht="12.75">
      <c r="A33" s="90" t="s">
        <v>15</v>
      </c>
      <c r="B33" s="96">
        <v>0</v>
      </c>
      <c r="C33" s="97">
        <v>0</v>
      </c>
      <c r="D33" s="96">
        <v>0</v>
      </c>
      <c r="E33" s="97">
        <v>0</v>
      </c>
      <c r="F33" s="96">
        <v>0</v>
      </c>
      <c r="G33" s="97">
        <v>0</v>
      </c>
      <c r="H33" s="96">
        <v>0</v>
      </c>
      <c r="I33" s="97">
        <v>0</v>
      </c>
    </row>
    <row r="34" spans="1:9" ht="12.75">
      <c r="A34" s="90" t="s">
        <v>16</v>
      </c>
      <c r="B34" s="96">
        <v>0</v>
      </c>
      <c r="C34" s="97">
        <v>0</v>
      </c>
      <c r="D34" s="96">
        <v>111686</v>
      </c>
      <c r="E34" s="97">
        <v>0.0045</v>
      </c>
      <c r="F34" s="96">
        <v>1200</v>
      </c>
      <c r="G34" s="97">
        <v>0.0006</v>
      </c>
      <c r="H34" s="96">
        <v>10410</v>
      </c>
      <c r="I34" s="97">
        <v>0.0014</v>
      </c>
    </row>
    <row r="35" spans="1:9" ht="12.75">
      <c r="A35" s="90" t="s">
        <v>17</v>
      </c>
      <c r="B35" s="96">
        <v>35197</v>
      </c>
      <c r="C35" s="97">
        <v>0.0057</v>
      </c>
      <c r="D35" s="96">
        <v>104617</v>
      </c>
      <c r="E35" s="97">
        <v>0.0043</v>
      </c>
      <c r="F35" s="96">
        <v>82230</v>
      </c>
      <c r="G35" s="97">
        <v>0.0379</v>
      </c>
      <c r="H35" s="96">
        <v>194019</v>
      </c>
      <c r="I35" s="97">
        <v>0.0266</v>
      </c>
    </row>
    <row r="36" spans="1:9" ht="12.75">
      <c r="A36" s="94" t="s">
        <v>29</v>
      </c>
      <c r="B36" s="98">
        <v>906155</v>
      </c>
      <c r="C36" s="99">
        <v>0.1466</v>
      </c>
      <c r="D36" s="98">
        <v>3924089</v>
      </c>
      <c r="E36" s="99">
        <v>0.1598</v>
      </c>
      <c r="F36" s="98">
        <v>280302</v>
      </c>
      <c r="G36" s="99">
        <v>0.1292</v>
      </c>
      <c r="H36" s="98">
        <v>1072326</v>
      </c>
      <c r="I36" s="99">
        <v>0.1472</v>
      </c>
    </row>
    <row r="37" spans="1:9" ht="12.75">
      <c r="A37" s="86" t="s">
        <v>18</v>
      </c>
      <c r="B37" s="95"/>
      <c r="C37" s="95"/>
      <c r="D37" s="95"/>
      <c r="E37" s="95"/>
      <c r="F37" s="95"/>
      <c r="G37" s="95"/>
      <c r="H37" s="95"/>
      <c r="I37" s="95"/>
    </row>
    <row r="38" spans="1:9" ht="12.75">
      <c r="A38" s="90"/>
      <c r="B38" s="95"/>
      <c r="C38" s="95"/>
      <c r="D38" s="95"/>
      <c r="E38" s="95"/>
      <c r="F38" s="95"/>
      <c r="G38" s="95"/>
      <c r="H38" s="95"/>
      <c r="I38" s="95"/>
    </row>
    <row r="39" spans="1:9" ht="12.75">
      <c r="A39" s="90" t="s">
        <v>19</v>
      </c>
      <c r="B39" s="95">
        <v>0</v>
      </c>
      <c r="C39" s="97">
        <v>0</v>
      </c>
      <c r="D39" s="95">
        <v>0</v>
      </c>
      <c r="E39" s="97">
        <v>0</v>
      </c>
      <c r="F39" s="95">
        <v>0</v>
      </c>
      <c r="G39" s="97">
        <v>0</v>
      </c>
      <c r="H39" s="95">
        <v>0</v>
      </c>
      <c r="I39" s="97">
        <v>0</v>
      </c>
    </row>
    <row r="40" spans="1:9" ht="12.75">
      <c r="A40" s="90" t="s">
        <v>20</v>
      </c>
      <c r="B40" s="96">
        <v>104349</v>
      </c>
      <c r="C40" s="97">
        <v>0.0169</v>
      </c>
      <c r="D40" s="96">
        <v>471381</v>
      </c>
      <c r="E40" s="97">
        <v>0.0192</v>
      </c>
      <c r="F40" s="96">
        <v>12412</v>
      </c>
      <c r="G40" s="97">
        <v>0.0057</v>
      </c>
      <c r="H40" s="96">
        <v>26195</v>
      </c>
      <c r="I40" s="97">
        <v>0.0036</v>
      </c>
    </row>
    <row r="41" spans="1:9" ht="12.75">
      <c r="A41" s="90" t="s">
        <v>21</v>
      </c>
      <c r="B41" s="96">
        <v>86060</v>
      </c>
      <c r="C41" s="97">
        <v>0.0139</v>
      </c>
      <c r="D41" s="96">
        <v>327820</v>
      </c>
      <c r="E41" s="97">
        <v>0.0133</v>
      </c>
      <c r="F41" s="96">
        <v>4876</v>
      </c>
      <c r="G41" s="97">
        <v>0.0022</v>
      </c>
      <c r="H41" s="96">
        <v>11525</v>
      </c>
      <c r="I41" s="97">
        <v>0.0016</v>
      </c>
    </row>
    <row r="42" spans="1:9" ht="12.75">
      <c r="A42" s="90" t="s">
        <v>22</v>
      </c>
      <c r="B42" s="96">
        <v>32256</v>
      </c>
      <c r="C42" s="97">
        <v>0.0052</v>
      </c>
      <c r="D42" s="96">
        <v>67166</v>
      </c>
      <c r="E42" s="97">
        <v>0.0027</v>
      </c>
      <c r="F42" s="96">
        <v>44600</v>
      </c>
      <c r="G42" s="97">
        <v>0.0206</v>
      </c>
      <c r="H42" s="96">
        <v>102720</v>
      </c>
      <c r="I42" s="97">
        <v>0.0141</v>
      </c>
    </row>
    <row r="43" spans="1:9" ht="12.75">
      <c r="A43" s="90" t="s">
        <v>35</v>
      </c>
      <c r="B43" s="95">
        <v>0</v>
      </c>
      <c r="C43" s="97">
        <v>0</v>
      </c>
      <c r="D43" s="95">
        <v>0</v>
      </c>
      <c r="E43" s="97">
        <v>0</v>
      </c>
      <c r="F43" s="95">
        <v>0</v>
      </c>
      <c r="G43" s="97">
        <v>0</v>
      </c>
      <c r="H43" s="96">
        <v>51168</v>
      </c>
      <c r="I43" s="97">
        <v>0.007</v>
      </c>
    </row>
    <row r="44" spans="1:9" ht="12.75">
      <c r="A44" s="90" t="s">
        <v>23</v>
      </c>
      <c r="B44" s="95">
        <v>0</v>
      </c>
      <c r="C44" s="97">
        <v>0</v>
      </c>
      <c r="D44" s="95">
        <v>0</v>
      </c>
      <c r="E44" s="97">
        <v>0</v>
      </c>
      <c r="F44" s="95">
        <v>0</v>
      </c>
      <c r="G44" s="97">
        <v>0</v>
      </c>
      <c r="H44" s="95">
        <v>0</v>
      </c>
      <c r="I44" s="97">
        <v>0</v>
      </c>
    </row>
    <row r="45" spans="1:9" ht="12.75">
      <c r="A45" s="91" t="s">
        <v>24</v>
      </c>
      <c r="B45" s="95">
        <v>0</v>
      </c>
      <c r="C45" s="97">
        <v>0</v>
      </c>
      <c r="D45" s="95">
        <v>0</v>
      </c>
      <c r="E45" s="97">
        <v>0</v>
      </c>
      <c r="F45" s="95">
        <v>0</v>
      </c>
      <c r="G45" s="97">
        <v>0</v>
      </c>
      <c r="H45" s="95">
        <v>0</v>
      </c>
      <c r="I45" s="97">
        <v>0</v>
      </c>
    </row>
    <row r="46" spans="1:9" ht="12.75">
      <c r="A46" s="94" t="s">
        <v>29</v>
      </c>
      <c r="B46" s="98">
        <v>222665</v>
      </c>
      <c r="C46" s="99">
        <v>0.036</v>
      </c>
      <c r="D46" s="98">
        <v>866367</v>
      </c>
      <c r="E46" s="99">
        <v>0.0353</v>
      </c>
      <c r="F46" s="98">
        <v>61888</v>
      </c>
      <c r="G46" s="99">
        <v>0.0285</v>
      </c>
      <c r="H46" s="98">
        <v>191608</v>
      </c>
      <c r="I46" s="99">
        <v>0.0263</v>
      </c>
    </row>
    <row r="47" spans="1:9" ht="12.75">
      <c r="A47" s="94" t="s">
        <v>36</v>
      </c>
      <c r="B47" s="98">
        <v>6179898</v>
      </c>
      <c r="C47" s="100">
        <v>1</v>
      </c>
      <c r="D47" s="98">
        <v>24563284</v>
      </c>
      <c r="E47" s="100">
        <v>1</v>
      </c>
      <c r="F47" s="98">
        <v>2169511</v>
      </c>
      <c r="G47" s="100">
        <v>1</v>
      </c>
      <c r="H47" s="98">
        <v>7286641</v>
      </c>
      <c r="I47" s="100">
        <v>1</v>
      </c>
    </row>
    <row r="48" spans="1:9" ht="12.75">
      <c r="A48" s="9"/>
      <c r="B48" s="95"/>
      <c r="C48" s="95"/>
      <c r="D48" s="95"/>
      <c r="E48" s="95"/>
      <c r="F48" s="95"/>
      <c r="G48" s="95"/>
      <c r="H48" s="95"/>
      <c r="I48" s="95"/>
    </row>
    <row r="49" spans="1:9" ht="12.75">
      <c r="A49" s="9" t="s">
        <v>37</v>
      </c>
      <c r="B49" s="95">
        <v>0</v>
      </c>
      <c r="C49" s="95"/>
      <c r="D49" s="95">
        <v>0</v>
      </c>
      <c r="E49" s="95"/>
      <c r="F49" s="96">
        <v>154048</v>
      </c>
      <c r="G49" s="95"/>
      <c r="H49" s="96">
        <v>670751</v>
      </c>
      <c r="I49" s="95"/>
    </row>
    <row r="50" ht="12.75">
      <c r="A50" s="84"/>
    </row>
    <row r="53" ht="12.75">
      <c r="A53" s="83"/>
    </row>
    <row r="54" ht="12.75">
      <c r="A54" s="84"/>
    </row>
    <row r="55" ht="12.75">
      <c r="A55" s="83"/>
    </row>
    <row r="56" ht="12.75">
      <c r="A56" s="84"/>
    </row>
    <row r="57" ht="12.75">
      <c r="A57" s="83"/>
    </row>
    <row r="58" ht="12.75">
      <c r="A58" s="84"/>
    </row>
    <row r="59" ht="12.75">
      <c r="A59" s="83"/>
    </row>
    <row r="60" ht="12.75">
      <c r="A60" s="84"/>
    </row>
    <row r="62" ht="12.75">
      <c r="A62" s="83"/>
    </row>
    <row r="63" ht="12.75">
      <c r="A63" s="84"/>
    </row>
    <row r="64" ht="12.75">
      <c r="A64" s="83"/>
    </row>
    <row r="65" ht="12.75">
      <c r="A65" s="84"/>
    </row>
    <row r="66" ht="12.75">
      <c r="A66" s="83"/>
    </row>
    <row r="67" ht="12.75">
      <c r="A67" s="84"/>
    </row>
    <row r="68" ht="12.75">
      <c r="A68" s="83"/>
    </row>
    <row r="69" ht="12.75">
      <c r="A69" s="84"/>
    </row>
    <row r="71" ht="12.75">
      <c r="A71" s="83"/>
    </row>
    <row r="72" ht="12.75">
      <c r="A72" s="84"/>
    </row>
    <row r="73" ht="12.75">
      <c r="A73" s="83"/>
    </row>
    <row r="74" ht="12.75">
      <c r="A74" s="84"/>
    </row>
    <row r="75" ht="12.75">
      <c r="A75" s="83"/>
    </row>
    <row r="76" ht="12.75">
      <c r="A76" s="84"/>
    </row>
    <row r="77" ht="12.75">
      <c r="A77" s="83"/>
    </row>
    <row r="78" ht="12.75">
      <c r="A78" s="84"/>
    </row>
    <row r="80" ht="12.75">
      <c r="A80" s="83"/>
    </row>
    <row r="81" ht="12.75">
      <c r="A81" s="84"/>
    </row>
    <row r="82" ht="12.75">
      <c r="A82" s="83"/>
    </row>
    <row r="83" ht="12.75">
      <c r="A83" s="84"/>
    </row>
    <row r="84" ht="12.75">
      <c r="A84" s="83"/>
    </row>
    <row r="85" ht="12.75">
      <c r="A85" s="84"/>
    </row>
    <row r="86" ht="12.75">
      <c r="A86" s="83"/>
    </row>
    <row r="87" ht="12.75">
      <c r="A87" s="84"/>
    </row>
    <row r="90" ht="12.75">
      <c r="A90" s="83"/>
    </row>
    <row r="91" ht="12.75">
      <c r="A91" s="84"/>
    </row>
    <row r="92" ht="12.75">
      <c r="A92" s="83"/>
    </row>
    <row r="93" ht="12.75">
      <c r="A93" s="84"/>
    </row>
    <row r="94" ht="12.75">
      <c r="A94" s="83"/>
    </row>
    <row r="95" ht="12.75">
      <c r="A95" s="84"/>
    </row>
    <row r="96" ht="12.75">
      <c r="A96" s="83"/>
    </row>
    <row r="97" ht="12.75">
      <c r="A97" s="84"/>
    </row>
    <row r="99" ht="12.75">
      <c r="A99" s="83"/>
    </row>
    <row r="100" ht="12.75">
      <c r="A100" s="84"/>
    </row>
    <row r="101" ht="12.75">
      <c r="A101" s="83"/>
    </row>
    <row r="102" ht="12.75">
      <c r="A102" s="84"/>
    </row>
    <row r="103" ht="12.75">
      <c r="A103" s="83"/>
    </row>
    <row r="104" ht="12.75">
      <c r="A104" s="84"/>
    </row>
    <row r="105" ht="12.75">
      <c r="A105" s="83"/>
    </row>
    <row r="106" ht="12.75">
      <c r="A106" s="84"/>
    </row>
    <row r="108" ht="12.75">
      <c r="A108" s="83"/>
    </row>
    <row r="109" ht="12.75">
      <c r="A109" s="84"/>
    </row>
    <row r="110" ht="12.75">
      <c r="A110" s="83"/>
    </row>
    <row r="111" ht="12.75">
      <c r="A111" s="84"/>
    </row>
    <row r="112" ht="12.75">
      <c r="A112" s="83"/>
    </row>
    <row r="113" ht="12.75">
      <c r="A113" s="84"/>
    </row>
    <row r="114" ht="12.75">
      <c r="A114" s="83"/>
    </row>
    <row r="115" ht="12.75">
      <c r="A115" s="84"/>
    </row>
    <row r="118" ht="12.75">
      <c r="A118" s="84"/>
    </row>
    <row r="119" ht="12.75">
      <c r="A119" s="83"/>
    </row>
    <row r="120" ht="12.75">
      <c r="A120" s="84"/>
    </row>
    <row r="121" ht="12.75">
      <c r="A121" s="83"/>
    </row>
    <row r="122" ht="12.75">
      <c r="A122" s="84"/>
    </row>
    <row r="123" ht="12.75">
      <c r="A123" s="83"/>
    </row>
    <row r="124" ht="12.75">
      <c r="A124" s="84"/>
    </row>
    <row r="126" ht="12.75">
      <c r="A126" s="83"/>
    </row>
    <row r="127" ht="12.75">
      <c r="A127" s="84"/>
    </row>
    <row r="128" ht="12.75">
      <c r="A128" s="83"/>
    </row>
    <row r="129" ht="12.75">
      <c r="A129" s="84"/>
    </row>
    <row r="130" ht="12.75">
      <c r="A130" s="83"/>
    </row>
    <row r="131" ht="12.75">
      <c r="A131" s="84"/>
    </row>
    <row r="132" ht="12.75">
      <c r="A132" s="83"/>
    </row>
    <row r="133" ht="12.75">
      <c r="A133" s="84"/>
    </row>
    <row r="136" ht="12.75">
      <c r="A136" s="83"/>
    </row>
    <row r="137" ht="12.75">
      <c r="A137" s="84"/>
    </row>
    <row r="138" ht="12.75">
      <c r="A138" s="83"/>
    </row>
    <row r="139" ht="12.75">
      <c r="A139" s="84"/>
    </row>
    <row r="140" ht="12.75">
      <c r="A140" s="83"/>
    </row>
    <row r="141" ht="12.75">
      <c r="A141" s="84"/>
    </row>
    <row r="142" ht="12.75">
      <c r="A142" s="83"/>
    </row>
    <row r="143" ht="12.75">
      <c r="A143" s="84"/>
    </row>
    <row r="145" ht="12.75">
      <c r="A145" s="83"/>
    </row>
    <row r="146" ht="12.75">
      <c r="A146" s="84"/>
    </row>
    <row r="147" ht="12.75">
      <c r="A147" s="83"/>
    </row>
    <row r="148" ht="12.75">
      <c r="A148" s="84"/>
    </row>
    <row r="149" ht="12.75">
      <c r="A149" s="83"/>
    </row>
    <row r="150" ht="12.75">
      <c r="A150" s="84"/>
    </row>
    <row r="151" ht="12.75">
      <c r="A151" s="83"/>
    </row>
    <row r="152" ht="12.75">
      <c r="A152" s="84"/>
    </row>
    <row r="154" ht="12.75">
      <c r="A154" s="83"/>
    </row>
    <row r="155" ht="12.75">
      <c r="A155" s="84"/>
    </row>
    <row r="156" ht="12.75">
      <c r="A156" s="83"/>
    </row>
    <row r="157" ht="12.75">
      <c r="A157" s="84"/>
    </row>
    <row r="158" ht="12.75">
      <c r="A158" s="83"/>
    </row>
    <row r="159" ht="12.75">
      <c r="A159" s="84"/>
    </row>
    <row r="160" ht="12.75">
      <c r="A160" s="83"/>
    </row>
    <row r="161" ht="12.75">
      <c r="A161" s="84"/>
    </row>
    <row r="163" ht="12.75">
      <c r="A163" s="83"/>
    </row>
    <row r="164" ht="12.75">
      <c r="A164" s="84"/>
    </row>
    <row r="165" ht="12.75">
      <c r="A165" s="83"/>
    </row>
    <row r="166" ht="12.75">
      <c r="A166" s="84"/>
    </row>
    <row r="167" ht="12.75">
      <c r="A167" s="83"/>
    </row>
    <row r="168" ht="12.75">
      <c r="A168" s="84"/>
    </row>
    <row r="169" ht="12.75">
      <c r="A169" s="83"/>
    </row>
    <row r="170" ht="12.75">
      <c r="A170" s="84"/>
    </row>
    <row r="172" ht="12.75">
      <c r="A172" s="83"/>
    </row>
    <row r="173" ht="12.75">
      <c r="A173" s="84"/>
    </row>
    <row r="174" ht="12.75">
      <c r="A174" s="83"/>
    </row>
    <row r="175" ht="12.75">
      <c r="A175" s="84"/>
    </row>
    <row r="176" ht="12.75">
      <c r="A176" s="83"/>
    </row>
    <row r="177" ht="12.75">
      <c r="A177" s="84"/>
    </row>
    <row r="178" ht="12.75">
      <c r="A178" s="83"/>
    </row>
    <row r="179" ht="12.75">
      <c r="A179" s="84"/>
    </row>
    <row r="181" ht="12.75">
      <c r="A181" s="83"/>
    </row>
    <row r="182" ht="12.75">
      <c r="A182" s="84"/>
    </row>
    <row r="183" ht="12.75">
      <c r="A183" s="83"/>
    </row>
    <row r="184" ht="12.75">
      <c r="A184" s="84"/>
    </row>
    <row r="185" ht="12.75">
      <c r="A185" s="83"/>
    </row>
    <row r="186" ht="12.75">
      <c r="A186" s="84"/>
    </row>
    <row r="187" ht="12.75">
      <c r="A187" s="83"/>
    </row>
    <row r="188" ht="12.75">
      <c r="A188" s="84"/>
    </row>
    <row r="191" ht="12.75">
      <c r="A191" s="84"/>
    </row>
    <row r="193" ht="12.75">
      <c r="A193" s="84"/>
    </row>
    <row r="195" ht="12.75">
      <c r="A195" s="84"/>
    </row>
    <row r="197" ht="12.75">
      <c r="A197" s="84"/>
    </row>
    <row r="200" ht="12.75">
      <c r="A200" s="84"/>
    </row>
    <row r="201" ht="12.75">
      <c r="A201" s="83"/>
    </row>
    <row r="202" ht="12.75">
      <c r="A202" s="84"/>
    </row>
    <row r="203" ht="12.75">
      <c r="A203" s="83"/>
    </row>
    <row r="204" ht="12.75">
      <c r="A204" s="84"/>
    </row>
    <row r="205" ht="12.75">
      <c r="A205" s="83"/>
    </row>
    <row r="206" ht="12.75">
      <c r="A206" s="84"/>
    </row>
    <row r="208" ht="12.75">
      <c r="A208" s="83"/>
    </row>
    <row r="209" ht="12.75">
      <c r="A209" s="84"/>
    </row>
    <row r="210" ht="12.75">
      <c r="A210" s="83"/>
    </row>
    <row r="211" ht="12.75">
      <c r="A211" s="84"/>
    </row>
    <row r="212" ht="12.75">
      <c r="A212" s="83"/>
    </row>
    <row r="213" ht="12.75">
      <c r="A213" s="84"/>
    </row>
    <row r="214" ht="12.75">
      <c r="A214" s="83"/>
    </row>
    <row r="215" ht="12.75">
      <c r="A215" s="84"/>
    </row>
    <row r="217" ht="12.75">
      <c r="A217" s="83"/>
    </row>
    <row r="218" ht="12.75">
      <c r="A218" s="84"/>
    </row>
    <row r="219" ht="12.75">
      <c r="A219" s="83"/>
    </row>
    <row r="220" ht="12.75">
      <c r="A220" s="84"/>
    </row>
    <row r="221" ht="12.75">
      <c r="A221" s="83"/>
    </row>
    <row r="222" ht="12.75">
      <c r="A222" s="84"/>
    </row>
    <row r="223" ht="12.75">
      <c r="A223" s="83"/>
    </row>
    <row r="224" ht="12.75">
      <c r="A224" s="84"/>
    </row>
    <row r="228" ht="12.75">
      <c r="A228" s="84"/>
    </row>
    <row r="230" ht="12.75">
      <c r="A230" s="84"/>
    </row>
    <row r="232" ht="12.75">
      <c r="A232" s="84"/>
    </row>
    <row r="234" ht="12.75">
      <c r="A234" s="84"/>
    </row>
    <row r="236" ht="12.75">
      <c r="A236" s="83"/>
    </row>
    <row r="237" ht="12.75">
      <c r="A237" s="84"/>
    </row>
    <row r="238" ht="12.75">
      <c r="A238" s="83"/>
    </row>
    <row r="239" ht="12.75">
      <c r="A239" s="84"/>
    </row>
    <row r="240" ht="12.75">
      <c r="A240" s="83"/>
    </row>
    <row r="241" ht="12.75">
      <c r="A241" s="84"/>
    </row>
    <row r="242" ht="12.75">
      <c r="A242" s="83"/>
    </row>
    <row r="243" ht="12.75">
      <c r="A243" s="84"/>
    </row>
    <row r="245" ht="12.75">
      <c r="A245" s="83"/>
    </row>
    <row r="246" ht="12.75">
      <c r="A246" s="84"/>
    </row>
    <row r="247" ht="12.75">
      <c r="A247" s="83"/>
    </row>
    <row r="248" ht="12.75">
      <c r="A248" s="84"/>
    </row>
    <row r="249" ht="12.75">
      <c r="A249" s="83"/>
    </row>
    <row r="250" ht="12.75">
      <c r="A250" s="84"/>
    </row>
    <row r="251" ht="12.75">
      <c r="A251" s="83"/>
    </row>
    <row r="252" ht="12.75">
      <c r="A252" s="84"/>
    </row>
    <row r="254" ht="12.75">
      <c r="A254" s="83"/>
    </row>
    <row r="255" ht="12.75">
      <c r="A255" s="84"/>
    </row>
    <row r="256" ht="12.75">
      <c r="A256" s="83"/>
    </row>
    <row r="257" ht="12.75">
      <c r="A257" s="84"/>
    </row>
    <row r="258" ht="12.75">
      <c r="A258" s="83"/>
    </row>
    <row r="259" ht="12.75">
      <c r="A259" s="84"/>
    </row>
    <row r="260" ht="12.75">
      <c r="A260" s="83"/>
    </row>
    <row r="261" ht="12.75">
      <c r="A261" s="84"/>
    </row>
    <row r="264" ht="12.75">
      <c r="A264" s="84"/>
    </row>
    <row r="266" ht="12.75">
      <c r="A266" s="84"/>
    </row>
    <row r="268" ht="12.75">
      <c r="A268" s="84"/>
    </row>
    <row r="269" ht="12.75">
      <c r="A269" s="83"/>
    </row>
    <row r="270" ht="12.75">
      <c r="A270" s="84"/>
    </row>
    <row r="273" ht="12.75">
      <c r="A273" s="84"/>
    </row>
    <row r="275" ht="12.75">
      <c r="A275" s="84"/>
    </row>
    <row r="277" ht="12.75">
      <c r="A277" s="84"/>
    </row>
    <row r="279" ht="12.75">
      <c r="A279" s="84"/>
    </row>
    <row r="282" ht="12.75">
      <c r="A282" s="84"/>
    </row>
    <row r="284" ht="12.75">
      <c r="A284" s="84"/>
    </row>
    <row r="286" ht="12.75">
      <c r="A286" s="84"/>
    </row>
    <row r="288" ht="12.75">
      <c r="A288" s="84"/>
    </row>
    <row r="290" ht="12.75">
      <c r="A290" s="83"/>
    </row>
    <row r="291" ht="12.75">
      <c r="A291" s="84"/>
    </row>
    <row r="292" ht="12.75">
      <c r="A292" s="83"/>
    </row>
    <row r="293" ht="12.75">
      <c r="A293" s="84"/>
    </row>
    <row r="294" ht="12.75">
      <c r="A294" s="83"/>
    </row>
    <row r="295" ht="12.75">
      <c r="A295" s="84"/>
    </row>
    <row r="296" ht="12.75">
      <c r="A296" s="83"/>
    </row>
    <row r="297" ht="12.75">
      <c r="A297" s="84"/>
    </row>
    <row r="299" ht="12.75">
      <c r="A299" s="83"/>
    </row>
    <row r="300" ht="12.75">
      <c r="A300" s="85"/>
    </row>
    <row r="301" ht="12.75">
      <c r="A301" s="83"/>
    </row>
    <row r="302" ht="12.75">
      <c r="A302" s="85"/>
    </row>
    <row r="303" ht="12.75">
      <c r="A303" s="83"/>
    </row>
    <row r="304" ht="12.75">
      <c r="A304" s="85"/>
    </row>
    <row r="305" ht="12.75">
      <c r="A305" s="83"/>
    </row>
    <row r="306" ht="12.75">
      <c r="A306" s="85"/>
    </row>
    <row r="310" ht="12.75">
      <c r="A310" s="83"/>
    </row>
    <row r="311" ht="12.75">
      <c r="A311" s="83"/>
    </row>
  </sheetData>
  <sheetProtection/>
  <mergeCells count="6">
    <mergeCell ref="F4:G4"/>
    <mergeCell ref="H4:I4"/>
    <mergeCell ref="B3:E3"/>
    <mergeCell ref="F3:I3"/>
    <mergeCell ref="B4:C4"/>
    <mergeCell ref="D4:E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I55"/>
  <sheetViews>
    <sheetView zoomScalePageLayoutView="0" workbookViewId="0" topLeftCell="A1">
      <selection activeCell="K48" sqref="K48"/>
    </sheetView>
  </sheetViews>
  <sheetFormatPr defaultColWidth="9.33203125" defaultRowHeight="12.75"/>
  <cols>
    <col min="1" max="1" width="16" style="0" customWidth="1"/>
    <col min="2" max="2" width="13" style="0" customWidth="1"/>
    <col min="3" max="3" width="11.83203125" style="0" customWidth="1"/>
    <col min="4" max="4" width="12.5" style="0" customWidth="1"/>
    <col min="5" max="5" width="11.5" style="0" customWidth="1"/>
    <col min="6" max="6" width="11" style="0" customWidth="1"/>
    <col min="7" max="7" width="10.83203125" style="0" customWidth="1"/>
    <col min="8" max="8" width="11.16015625" style="0" customWidth="1"/>
    <col min="9" max="9" width="11.5" style="0" customWidth="1"/>
  </cols>
  <sheetData>
    <row r="4" ht="18.75">
      <c r="C4" s="78" t="s">
        <v>59</v>
      </c>
    </row>
    <row r="7" spans="1:9" ht="12.75">
      <c r="A7" s="8"/>
      <c r="B7" s="106" t="s">
        <v>39</v>
      </c>
      <c r="C7" s="107"/>
      <c r="D7" s="107"/>
      <c r="E7" s="108"/>
      <c r="F7" s="106" t="s">
        <v>40</v>
      </c>
      <c r="G7" s="107"/>
      <c r="H7" s="107"/>
      <c r="I7" s="108"/>
    </row>
    <row r="8" spans="1:9" ht="12.75">
      <c r="A8" s="9" t="s">
        <v>27</v>
      </c>
      <c r="B8" s="106" t="s">
        <v>25</v>
      </c>
      <c r="C8" s="108"/>
      <c r="D8" s="106" t="s">
        <v>26</v>
      </c>
      <c r="E8" s="108"/>
      <c r="F8" s="106" t="s">
        <v>25</v>
      </c>
      <c r="G8" s="108"/>
      <c r="H8" s="106" t="s">
        <v>26</v>
      </c>
      <c r="I8" s="108"/>
    </row>
    <row r="9" spans="1:9" ht="12.75">
      <c r="A9" s="12" t="s">
        <v>28</v>
      </c>
      <c r="B9" s="12"/>
      <c r="C9" s="13"/>
      <c r="D9" s="12"/>
      <c r="E9" s="13"/>
      <c r="F9" s="12"/>
      <c r="G9" s="13"/>
      <c r="H9" s="12"/>
      <c r="I9" s="13"/>
    </row>
    <row r="10" spans="1:9" ht="12.75">
      <c r="A10" s="11"/>
      <c r="B10" s="12"/>
      <c r="C10" s="12"/>
      <c r="D10" s="12"/>
      <c r="E10" s="12"/>
      <c r="F10" s="14"/>
      <c r="G10" s="12"/>
      <c r="H10" s="12"/>
      <c r="I10" s="12"/>
    </row>
    <row r="11" spans="1:9" ht="12.75">
      <c r="A11" s="15" t="s">
        <v>0</v>
      </c>
      <c r="B11" s="16">
        <v>2138808</v>
      </c>
      <c r="C11" s="67">
        <f>B11*1/B51</f>
        <v>0.36990888597793214</v>
      </c>
      <c r="D11" s="16">
        <f>'[3]Abril'!D11+B11</f>
        <v>10963003</v>
      </c>
      <c r="E11" s="62">
        <f>D11*1/D51</f>
        <v>0.36127551344904824</v>
      </c>
      <c r="F11" s="16">
        <v>676817</v>
      </c>
      <c r="G11" s="67">
        <f>F11*1/F51</f>
        <v>0.29390126763450164</v>
      </c>
      <c r="H11" s="16">
        <f>'[3]Abril'!H11+F11</f>
        <v>2865841</v>
      </c>
      <c r="I11" s="67">
        <f>H11*1/H51</f>
        <v>0.29885156837474436</v>
      </c>
    </row>
    <row r="12" spans="1:9" ht="12.75">
      <c r="A12" s="15" t="s">
        <v>1</v>
      </c>
      <c r="B12" s="16">
        <v>563082</v>
      </c>
      <c r="C12" s="67">
        <f>B12*1/B51</f>
        <v>0.0973855695949454</v>
      </c>
      <c r="D12" s="16">
        <f>'[3]Abril'!D12+B12</f>
        <v>3598781</v>
      </c>
      <c r="E12" s="62">
        <f>D12*1/D51</f>
        <v>0.1185944629920907</v>
      </c>
      <c r="F12" s="16">
        <v>104887</v>
      </c>
      <c r="G12" s="67">
        <f>F12*1/F51</f>
        <v>0.04554617017359193</v>
      </c>
      <c r="H12" s="16">
        <f>'[3]Abril'!H12+F12</f>
        <v>580643</v>
      </c>
      <c r="I12" s="67">
        <f>H12*1/H51</f>
        <v>0.06054979017182625</v>
      </c>
    </row>
    <row r="13" spans="1:9" ht="12.75">
      <c r="A13" s="15" t="s">
        <v>2</v>
      </c>
      <c r="B13" s="16">
        <v>7140</v>
      </c>
      <c r="C13" s="67">
        <f>B13*1/B51</f>
        <v>0.0012348698180867266</v>
      </c>
      <c r="D13" s="16">
        <f>'[3]Abril'!D13+B13</f>
        <v>24612</v>
      </c>
      <c r="E13" s="62">
        <f>D13*1/D51</f>
        <v>0.0008110654477617104</v>
      </c>
      <c r="F13" s="16">
        <v>14250</v>
      </c>
      <c r="G13" s="67">
        <f>F13*1/F51</f>
        <v>0.006187925338446948</v>
      </c>
      <c r="H13" s="16">
        <f>'[3]Abril'!H13+F13</f>
        <v>51330</v>
      </c>
      <c r="I13" s="67">
        <f>H13*1/H51</f>
        <v>0.005352722291528256</v>
      </c>
    </row>
    <row r="14" spans="1:9" ht="12.75">
      <c r="A14" s="15" t="s">
        <v>3</v>
      </c>
      <c r="B14" s="16">
        <v>851013</v>
      </c>
      <c r="C14" s="67">
        <f>B14*1/B51</f>
        <v>0.14718351099431926</v>
      </c>
      <c r="D14" s="16">
        <f>'[3]Abril'!D14+B14</f>
        <v>3448170</v>
      </c>
      <c r="E14" s="62">
        <f>D14*1/D51</f>
        <v>0.11363121830848762</v>
      </c>
      <c r="F14" s="16">
        <v>116493</v>
      </c>
      <c r="G14" s="67">
        <f>F14*1/F51</f>
        <v>0.05058596396152283</v>
      </c>
      <c r="H14" s="16">
        <f>'[3]Abril'!H14+F14</f>
        <v>528684</v>
      </c>
      <c r="I14" s="67">
        <f>H14*1/H51</f>
        <v>0.05513147539400593</v>
      </c>
    </row>
    <row r="15" spans="1:9" ht="12.75">
      <c r="A15" s="18" t="s">
        <v>29</v>
      </c>
      <c r="B15" s="21">
        <f aca="true" t="shared" si="0" ref="B15:I15">SUM(B11:B14)</f>
        <v>3560043</v>
      </c>
      <c r="C15" s="27">
        <f t="shared" si="0"/>
        <v>0.6157128363852835</v>
      </c>
      <c r="D15" s="21">
        <f t="shared" si="0"/>
        <v>18034566</v>
      </c>
      <c r="E15" s="27">
        <f t="shared" si="0"/>
        <v>0.5943122601973883</v>
      </c>
      <c r="F15" s="21">
        <f t="shared" si="0"/>
        <v>912447</v>
      </c>
      <c r="G15" s="27">
        <f t="shared" si="0"/>
        <v>0.39622132710806335</v>
      </c>
      <c r="H15" s="21">
        <f t="shared" si="0"/>
        <v>4026498</v>
      </c>
      <c r="I15" s="27">
        <f t="shared" si="0"/>
        <v>0.41988555623210483</v>
      </c>
    </row>
    <row r="16" spans="1:9" ht="12.75">
      <c r="A16" s="12" t="s">
        <v>4</v>
      </c>
      <c r="B16" s="23"/>
      <c r="C16" s="24"/>
      <c r="D16" s="23"/>
      <c r="E16" s="24"/>
      <c r="F16" s="23"/>
      <c r="G16" s="24"/>
      <c r="H16" s="23"/>
      <c r="I16" s="24"/>
    </row>
    <row r="17" spans="1:9" ht="12.75">
      <c r="A17" s="11"/>
      <c r="B17" s="23"/>
      <c r="C17" s="24"/>
      <c r="D17" s="23"/>
      <c r="E17" s="24"/>
      <c r="F17" s="23"/>
      <c r="G17" s="24"/>
      <c r="H17" s="23"/>
      <c r="I17" s="24"/>
    </row>
    <row r="18" spans="1:9" ht="12.75">
      <c r="A18" s="22" t="s">
        <v>30</v>
      </c>
      <c r="B18" s="16">
        <v>168664</v>
      </c>
      <c r="C18" s="17">
        <f>B18*1/B51</f>
        <v>0.029170599859633006</v>
      </c>
      <c r="D18" s="16">
        <f>'[3]Abril'!D18+B18</f>
        <v>1104532</v>
      </c>
      <c r="E18" s="17">
        <f>D18*1/D51</f>
        <v>0.03639881932175921</v>
      </c>
      <c r="F18" s="16">
        <v>209095</v>
      </c>
      <c r="G18" s="17">
        <f>F18*1/F51</f>
        <v>0.09079749113281155</v>
      </c>
      <c r="H18" s="16">
        <f>'[3]Abril'!H18+F18</f>
        <v>1094323</v>
      </c>
      <c r="I18" s="17">
        <f>H18*1/H51</f>
        <v>0.11411663970839812</v>
      </c>
    </row>
    <row r="19" spans="1:9" ht="12.75">
      <c r="A19" s="10" t="s">
        <v>5</v>
      </c>
      <c r="B19" s="16">
        <v>364730</v>
      </c>
      <c r="C19" s="17">
        <f>B19*1/B51</f>
        <v>0.06308040178582237</v>
      </c>
      <c r="D19" s="16">
        <f>'[3]Abril'!D19+B19</f>
        <v>1616903</v>
      </c>
      <c r="E19" s="17">
        <f>D19*1/D51</f>
        <v>0.053283526559493456</v>
      </c>
      <c r="F19" s="16">
        <v>164496</v>
      </c>
      <c r="G19" s="17">
        <f>F19*1/F51</f>
        <v>0.0714308046647838</v>
      </c>
      <c r="H19" s="16">
        <f>'[3]Abril'!H19+F19</f>
        <v>765817</v>
      </c>
      <c r="I19" s="17">
        <f>H19*1/H51</f>
        <v>0.07985984272611132</v>
      </c>
    </row>
    <row r="20" spans="1:9" ht="12.75">
      <c r="A20" s="22" t="s">
        <v>6</v>
      </c>
      <c r="B20" s="16">
        <v>7750</v>
      </c>
      <c r="C20" s="17">
        <f>B20*1/B51</f>
        <v>0.001340369900584332</v>
      </c>
      <c r="D20" s="16">
        <f>'[3]Abril'!D20+B20</f>
        <v>85616</v>
      </c>
      <c r="E20" s="17">
        <f>D20*1/D51</f>
        <v>0.0028213952289763773</v>
      </c>
      <c r="F20" s="16">
        <v>200761</v>
      </c>
      <c r="G20" s="17">
        <f>F20*1/F51</f>
        <v>0.087178531850663</v>
      </c>
      <c r="H20" s="16">
        <f>'[3]Abril'!H20+F20</f>
        <v>912235</v>
      </c>
      <c r="I20" s="17">
        <f>H20*1/H51</f>
        <v>0.09512839703121524</v>
      </c>
    </row>
    <row r="21" spans="1:9" ht="12.75">
      <c r="A21" s="25" t="s">
        <v>29</v>
      </c>
      <c r="B21" s="21">
        <f>SUM(B18:B20)</f>
        <v>541144</v>
      </c>
      <c r="C21" s="27">
        <f>SUM(C18:C20)</f>
        <v>0.09359137154603972</v>
      </c>
      <c r="D21" s="21">
        <f aca="true" t="shared" si="1" ref="D21:I21">SUM(D18:D20)</f>
        <v>2807051</v>
      </c>
      <c r="E21" s="27">
        <f t="shared" si="1"/>
        <v>0.09250374111022905</v>
      </c>
      <c r="F21" s="21">
        <f t="shared" si="1"/>
        <v>574352</v>
      </c>
      <c r="G21" s="27">
        <f t="shared" si="1"/>
        <v>0.24940682764825833</v>
      </c>
      <c r="H21" s="21">
        <f t="shared" si="1"/>
        <v>2772375</v>
      </c>
      <c r="I21" s="27">
        <f t="shared" si="1"/>
        <v>0.28910487946572466</v>
      </c>
    </row>
    <row r="22" spans="1:9" ht="12.75">
      <c r="A22" s="12" t="s">
        <v>31</v>
      </c>
      <c r="B22" s="23"/>
      <c r="C22" s="24"/>
      <c r="D22" s="23"/>
      <c r="E22" s="24"/>
      <c r="F22" s="23"/>
      <c r="G22" s="24"/>
      <c r="H22" s="23"/>
      <c r="I22" s="24"/>
    </row>
    <row r="23" spans="1:9" ht="12.75">
      <c r="A23" s="12"/>
      <c r="B23" s="16"/>
      <c r="C23" s="17"/>
      <c r="D23" s="16"/>
      <c r="E23" s="17"/>
      <c r="F23" s="16"/>
      <c r="G23" s="17"/>
      <c r="H23" s="16"/>
      <c r="I23" s="17"/>
    </row>
    <row r="24" spans="1:9" ht="12.75">
      <c r="A24" s="22" t="s">
        <v>7</v>
      </c>
      <c r="B24" s="16">
        <v>206178</v>
      </c>
      <c r="C24" s="17">
        <f>B24*1/B51</f>
        <v>0.03565868198228083</v>
      </c>
      <c r="D24" s="16">
        <f>'[3]Abril'!D24+B24</f>
        <v>1257480</v>
      </c>
      <c r="E24" s="17">
        <f>D24*1/D51</f>
        <v>0.04143907765526555</v>
      </c>
      <c r="F24" s="16">
        <v>70310</v>
      </c>
      <c r="G24" s="17">
        <f>F24*1/F51</f>
        <v>0.030531440740084556</v>
      </c>
      <c r="H24" s="16">
        <f>'[3]Abril'!H24+F24</f>
        <v>232238</v>
      </c>
      <c r="I24" s="17">
        <f>H24*1/H51</f>
        <v>0.024217913881549563</v>
      </c>
    </row>
    <row r="25" spans="1:9" ht="12.75">
      <c r="A25" s="22" t="s">
        <v>8</v>
      </c>
      <c r="B25" s="16">
        <v>113372</v>
      </c>
      <c r="C25" s="17">
        <f>B25*1/B51</f>
        <v>0.01960779566052218</v>
      </c>
      <c r="D25" s="16">
        <f>'[3]Abril'!D25+B25</f>
        <v>1769859</v>
      </c>
      <c r="E25" s="17">
        <f>D25*1/D51</f>
        <v>0.05832404852551979</v>
      </c>
      <c r="F25" s="16">
        <v>217467</v>
      </c>
      <c r="G25" s="17">
        <f>F25*1/F51</f>
        <v>0.09443295154919595</v>
      </c>
      <c r="H25" s="16">
        <f>'[3]Abril'!H25+F25</f>
        <v>619643</v>
      </c>
      <c r="I25" s="17">
        <f>H25*1/H51</f>
        <v>0.06461673288309844</v>
      </c>
    </row>
    <row r="26" spans="1:9" ht="12.75">
      <c r="A26" s="22" t="s">
        <v>32</v>
      </c>
      <c r="B26" s="16">
        <v>75151</v>
      </c>
      <c r="C26" s="17">
        <f>B26*1/B51</f>
        <v>0.012997437212750082</v>
      </c>
      <c r="D26" s="16">
        <f>'[3]Abril'!D26+B26</f>
        <v>375280</v>
      </c>
      <c r="E26" s="17">
        <f>D26*1/D51</f>
        <v>0.012367001512921125</v>
      </c>
      <c r="F26" s="16">
        <v>49512</v>
      </c>
      <c r="G26" s="17">
        <f>F26*1/F51</f>
        <v>0.021500109428574405</v>
      </c>
      <c r="H26" s="16">
        <f>'[3]Abril'!H26+F26</f>
        <v>160520</v>
      </c>
      <c r="I26" s="17">
        <f>H26*1/H51</f>
        <v>0.01673911907726701</v>
      </c>
    </row>
    <row r="27" spans="1:9" ht="12.75">
      <c r="A27" s="22" t="s">
        <v>33</v>
      </c>
      <c r="B27" s="16">
        <v>24000</v>
      </c>
      <c r="C27" s="17">
        <f>B27*1/B51</f>
        <v>0.004150822917938577</v>
      </c>
      <c r="D27" s="16">
        <f>'[3]Abril'!D27+B27</f>
        <v>48480</v>
      </c>
      <c r="E27" s="17">
        <f>D27*1/D51</f>
        <v>0.001597613071163974</v>
      </c>
      <c r="F27" s="16">
        <v>24700</v>
      </c>
      <c r="G27" s="17">
        <f>F27*1/F51</f>
        <v>0.010725737253308044</v>
      </c>
      <c r="H27" s="16">
        <f>'[3]Abril'!H27+F27</f>
        <v>60221</v>
      </c>
      <c r="I27" s="17">
        <f>H27*1/H51</f>
        <v>0.006279880949115977</v>
      </c>
    </row>
    <row r="28" spans="1:9" ht="12.75">
      <c r="A28" s="25" t="s">
        <v>29</v>
      </c>
      <c r="B28" s="21">
        <f aca="true" t="shared" si="2" ref="B28:I28">SUM(B24:B27)</f>
        <v>418701</v>
      </c>
      <c r="C28" s="27">
        <f t="shared" si="2"/>
        <v>0.07241473777349167</v>
      </c>
      <c r="D28" s="21">
        <f t="shared" si="2"/>
        <v>3451099</v>
      </c>
      <c r="E28" s="27">
        <f t="shared" si="2"/>
        <v>0.11372774076487044</v>
      </c>
      <c r="F28" s="21">
        <f t="shared" si="2"/>
        <v>361989</v>
      </c>
      <c r="G28" s="27">
        <f t="shared" si="2"/>
        <v>0.15719023897116297</v>
      </c>
      <c r="H28" s="21">
        <f t="shared" si="2"/>
        <v>1072622</v>
      </c>
      <c r="I28" s="27">
        <f t="shared" si="2"/>
        <v>0.11185364679103099</v>
      </c>
    </row>
    <row r="29" spans="1:9" ht="12.75">
      <c r="A29" s="12" t="s">
        <v>9</v>
      </c>
      <c r="B29" s="16"/>
      <c r="C29" s="17"/>
      <c r="D29" s="16"/>
      <c r="E29" s="17"/>
      <c r="F29" s="16"/>
      <c r="G29" s="17"/>
      <c r="H29" s="16"/>
      <c r="I29" s="17"/>
    </row>
    <row r="30" spans="1:9" ht="12.75">
      <c r="A30" s="13"/>
      <c r="B30" s="16"/>
      <c r="C30" s="17"/>
      <c r="D30" s="16"/>
      <c r="E30" s="17"/>
      <c r="F30" s="16"/>
      <c r="G30" s="17"/>
      <c r="H30" s="16"/>
      <c r="I30" s="17"/>
    </row>
    <row r="31" spans="1:9" ht="12.75">
      <c r="A31" s="22" t="s">
        <v>10</v>
      </c>
      <c r="B31" s="16">
        <v>391756</v>
      </c>
      <c r="C31" s="17">
        <f>B31*1/B51</f>
        <v>0.06775457429333105</v>
      </c>
      <c r="D31" s="16">
        <f>'[3]Abril'!D31+B31</f>
        <v>2049086</v>
      </c>
      <c r="E31" s="17">
        <f>D31*1/D51</f>
        <v>0.06752571323306729</v>
      </c>
      <c r="F31" s="16">
        <v>159957</v>
      </c>
      <c r="G31" s="17">
        <f>F31*1/F51</f>
        <v>0.06945978760434796</v>
      </c>
      <c r="H31" s="16">
        <f>'[3]Abril'!H31+F31</f>
        <v>504220</v>
      </c>
      <c r="I31" s="17">
        <f>H31*1/H51</f>
        <v>0.05258035522763252</v>
      </c>
    </row>
    <row r="32" spans="1:9" ht="12.75">
      <c r="A32" s="22" t="s">
        <v>11</v>
      </c>
      <c r="B32" s="16">
        <v>334601</v>
      </c>
      <c r="C32" s="17">
        <f>B32*1/B51</f>
        <v>0.05786956246521524</v>
      </c>
      <c r="D32" s="16">
        <f>'[3]Abril'!D32+B32</f>
        <v>1450179</v>
      </c>
      <c r="E32" s="17">
        <f>D32*1/D51</f>
        <v>0.04778929302655735</v>
      </c>
      <c r="F32" s="16">
        <v>18995</v>
      </c>
      <c r="G32" s="17">
        <f>F32*1/F51</f>
        <v>0.008248395916056125</v>
      </c>
      <c r="H32" s="16">
        <f>'[3]Abril'!H32+F32</f>
        <v>228129</v>
      </c>
      <c r="I32" s="17">
        <f>H32*1/H51</f>
        <v>0.023789424968713217</v>
      </c>
    </row>
    <row r="33" spans="1:9" ht="12.75">
      <c r="A33" s="22" t="s">
        <v>12</v>
      </c>
      <c r="B33" s="16">
        <v>108087</v>
      </c>
      <c r="C33" s="17">
        <f>B33*1/B51</f>
        <v>0.018693749863801123</v>
      </c>
      <c r="D33" s="16">
        <f>'[3]Abril'!D33+B33</f>
        <v>554751</v>
      </c>
      <c r="E33" s="17">
        <f>D33*1/D51</f>
        <v>0.018281300512402756</v>
      </c>
      <c r="F33" s="16">
        <v>35198</v>
      </c>
      <c r="G33" s="17">
        <f>F33*1/F51</f>
        <v>0.015284392706151275</v>
      </c>
      <c r="H33" s="16">
        <f>'[3]Abril'!H33+F33</f>
        <v>159660</v>
      </c>
      <c r="I33" s="17">
        <f>H33*1/H51</f>
        <v>0.01664943777645434</v>
      </c>
    </row>
    <row r="34" spans="1:9" ht="12.75">
      <c r="A34" s="22" t="s">
        <v>34</v>
      </c>
      <c r="B34" s="16">
        <v>21522</v>
      </c>
      <c r="C34" s="17">
        <f>B34*1/B51</f>
        <v>0.0037222504516614186</v>
      </c>
      <c r="D34" s="16">
        <f>'[3]Abril'!D34+B34</f>
        <v>224112</v>
      </c>
      <c r="E34" s="17">
        <f>D34*1/D51</f>
        <v>0.007385401415113459</v>
      </c>
      <c r="F34" s="16">
        <v>73500</v>
      </c>
      <c r="G34" s="17">
        <f>F34*1/F51</f>
        <v>0.031916667535147415</v>
      </c>
      <c r="H34" s="16">
        <f>'[3]Abril'!H34+F34</f>
        <v>200754</v>
      </c>
      <c r="I34" s="17">
        <f>H34*1/H51</f>
        <v>0.020934744027147154</v>
      </c>
    </row>
    <row r="35" spans="1:9" ht="12.75">
      <c r="A35" s="22" t="s">
        <v>13</v>
      </c>
      <c r="B35" s="16">
        <v>94250</v>
      </c>
      <c r="C35" s="17">
        <f>B35*1/B51</f>
        <v>0.01630062750065462</v>
      </c>
      <c r="D35" s="16">
        <f>'[3]Abril'!D35+B35</f>
        <v>242740</v>
      </c>
      <c r="E35" s="17">
        <f>D35*1/D51</f>
        <v>0.007999269737919616</v>
      </c>
      <c r="F35" s="16">
        <v>8640</v>
      </c>
      <c r="G35" s="17">
        <f>F35*1/F51</f>
        <v>0.003751836836784676</v>
      </c>
      <c r="H35" s="16">
        <f>'[3]Abril'!H35+F35</f>
        <v>39440</v>
      </c>
      <c r="I35" s="17">
        <f>H35*1/H51</f>
        <v>0.004112826167501937</v>
      </c>
    </row>
    <row r="36" spans="1:9" ht="12.75">
      <c r="A36" s="22" t="s">
        <v>14</v>
      </c>
      <c r="B36" s="16">
        <v>25270</v>
      </c>
      <c r="C36" s="17">
        <f>B36*1/B51</f>
        <v>0.0043704706306794934</v>
      </c>
      <c r="D36" s="16">
        <f>'[3]Abril'!D36+B36</f>
        <v>162404</v>
      </c>
      <c r="E36" s="17">
        <f>D36*1/D51</f>
        <v>0.0053518719721393155</v>
      </c>
      <c r="F36" s="16">
        <v>7340</v>
      </c>
      <c r="G36" s="17">
        <f>F36*1/F51</f>
        <v>0.003187324349768463</v>
      </c>
      <c r="H36" s="16">
        <f>'[3]Abril'!H36+F36</f>
        <v>39324</v>
      </c>
      <c r="I36" s="17">
        <f>H36*1/H51</f>
        <v>0.004100729619950461</v>
      </c>
    </row>
    <row r="37" spans="1:9" ht="12.75">
      <c r="A37" s="22" t="s">
        <v>15</v>
      </c>
      <c r="B37" s="16">
        <v>0</v>
      </c>
      <c r="C37" s="17">
        <f>B37*1/B51</f>
        <v>0</v>
      </c>
      <c r="D37" s="16">
        <f>'[3]Abril'!D37+B37</f>
        <v>0</v>
      </c>
      <c r="E37" s="17">
        <f>D37*1/D51</f>
        <v>0</v>
      </c>
      <c r="F37" s="16">
        <v>0</v>
      </c>
      <c r="G37" s="17">
        <f>F37*1/F51</f>
        <v>0</v>
      </c>
      <c r="H37" s="16">
        <f>'[3]Abril'!H37+F37</f>
        <v>0</v>
      </c>
      <c r="I37" s="17">
        <f>H37*1/H51</f>
        <v>0</v>
      </c>
    </row>
    <row r="38" spans="1:9" ht="12.75">
      <c r="A38" s="22" t="s">
        <v>16</v>
      </c>
      <c r="B38" s="16">
        <v>40842</v>
      </c>
      <c r="C38" s="17">
        <f>B38*1/B51</f>
        <v>0.007063662900601973</v>
      </c>
      <c r="D38" s="16">
        <f>'[3]Abril'!D38+B38</f>
        <v>152528</v>
      </c>
      <c r="E38" s="17">
        <f>D38*1/D51</f>
        <v>0.005026417626206654</v>
      </c>
      <c r="F38" s="16">
        <v>2600</v>
      </c>
      <c r="G38" s="17">
        <f>F38*1/F51</f>
        <v>0.0011290249740324256</v>
      </c>
      <c r="H38" s="16">
        <f>'[3]Abril'!H38+F38</f>
        <v>13010</v>
      </c>
      <c r="I38" s="17">
        <f>H38*1/H51</f>
        <v>0.0013566903762474694</v>
      </c>
    </row>
    <row r="39" spans="1:9" ht="12.75">
      <c r="A39" s="22" t="s">
        <v>17</v>
      </c>
      <c r="B39" s="16">
        <v>38760</v>
      </c>
      <c r="C39" s="17">
        <f>B39*1/B51</f>
        <v>0.006703579012470802</v>
      </c>
      <c r="D39" s="16">
        <f>'[3]Abril'!D39+B39</f>
        <v>143377</v>
      </c>
      <c r="E39" s="17">
        <f>D39*1/D51</f>
        <v>0.004724854977398454</v>
      </c>
      <c r="F39" s="16">
        <v>13834</v>
      </c>
      <c r="G39" s="17">
        <f>F39*1/F51</f>
        <v>0.00600728134260176</v>
      </c>
      <c r="H39" s="16">
        <f>'[3]Abril'!H39+F39</f>
        <v>207853</v>
      </c>
      <c r="I39" s="17">
        <f>H39*1/H51</f>
        <v>0.021675031881181035</v>
      </c>
    </row>
    <row r="40" spans="1:9" ht="12.75">
      <c r="A40" s="26" t="s">
        <v>29</v>
      </c>
      <c r="B40" s="21">
        <f aca="true" t="shared" si="3" ref="B40:I40">SUM(B31:B39)</f>
        <v>1055088</v>
      </c>
      <c r="C40" s="27">
        <f t="shared" si="3"/>
        <v>0.1824784771184157</v>
      </c>
      <c r="D40" s="21">
        <f t="shared" si="3"/>
        <v>4979177</v>
      </c>
      <c r="E40" s="27">
        <f t="shared" si="3"/>
        <v>0.1640841225008049</v>
      </c>
      <c r="F40" s="21">
        <f t="shared" si="3"/>
        <v>320064</v>
      </c>
      <c r="G40" s="27">
        <f t="shared" si="3"/>
        <v>0.13898471126489007</v>
      </c>
      <c r="H40" s="21">
        <f t="shared" si="3"/>
        <v>1392390</v>
      </c>
      <c r="I40" s="27">
        <f t="shared" si="3"/>
        <v>0.14519924004482815</v>
      </c>
    </row>
    <row r="41" spans="1:9" ht="12.75">
      <c r="A41" s="12" t="s">
        <v>18</v>
      </c>
      <c r="B41" s="16"/>
      <c r="C41" s="17"/>
      <c r="D41" s="16"/>
      <c r="E41" s="17"/>
      <c r="F41" s="16"/>
      <c r="G41" s="17"/>
      <c r="H41" s="16"/>
      <c r="I41" s="17"/>
    </row>
    <row r="42" spans="1:9" ht="12.75">
      <c r="A42" s="22"/>
      <c r="B42" s="16"/>
      <c r="C42" s="17"/>
      <c r="D42" s="16"/>
      <c r="E42" s="17"/>
      <c r="F42" s="16"/>
      <c r="G42" s="17"/>
      <c r="H42" s="16"/>
      <c r="I42" s="17"/>
    </row>
    <row r="43" spans="1:9" ht="12.75">
      <c r="A43" s="22" t="s">
        <v>19</v>
      </c>
      <c r="B43" s="16">
        <v>0</v>
      </c>
      <c r="C43" s="17">
        <f>B43*1/B51</f>
        <v>0</v>
      </c>
      <c r="D43" s="16">
        <f>'[3]Abril'!D43+B43</f>
        <v>0</v>
      </c>
      <c r="E43" s="17">
        <f>D43*1/D51</f>
        <v>0</v>
      </c>
      <c r="F43" s="16">
        <v>28060</v>
      </c>
      <c r="G43" s="17">
        <f>F43*1/F51</f>
        <v>0.01218478491205764</v>
      </c>
      <c r="H43" s="16">
        <f>'[3]Abril'!H43+F43</f>
        <v>28060</v>
      </c>
      <c r="I43" s="17">
        <f>H43*1/H51</f>
        <v>0.0029261131404691772</v>
      </c>
    </row>
    <row r="44" spans="1:9" ht="12.75">
      <c r="A44" s="22" t="s">
        <v>20</v>
      </c>
      <c r="B44" s="16">
        <v>96819</v>
      </c>
      <c r="C44" s="17">
        <f>B44*1/B51</f>
        <v>0.016744938503828962</v>
      </c>
      <c r="D44" s="16">
        <f>'[3]Abril'!D44+B44</f>
        <v>568200</v>
      </c>
      <c r="E44" s="17">
        <f>D44*1/D51</f>
        <v>0.01872449973257776</v>
      </c>
      <c r="F44" s="16">
        <v>17960</v>
      </c>
      <c r="G44" s="17">
        <f>F44*1/F51</f>
        <v>0.007798957128316294</v>
      </c>
      <c r="H44" s="16">
        <f>'[3]Abril'!H44+F44</f>
        <v>44155</v>
      </c>
      <c r="I44" s="17">
        <f>H44*1/H51</f>
        <v>0.004604509113236512</v>
      </c>
    </row>
    <row r="45" spans="1:9" ht="12.75">
      <c r="A45" s="22" t="s">
        <v>21</v>
      </c>
      <c r="B45" s="16">
        <v>89541</v>
      </c>
      <c r="C45" s="17">
        <f>B45*1/B51</f>
        <v>0.015486201453964088</v>
      </c>
      <c r="D45" s="16">
        <f>'[3]Abril'!D45+B45</f>
        <v>417361</v>
      </c>
      <c r="E45" s="17">
        <f>D45*1/D51</f>
        <v>0.013753741522154854</v>
      </c>
      <c r="F45" s="16">
        <v>17622</v>
      </c>
      <c r="G45" s="17">
        <f>F45*1/F51</f>
        <v>0.007652183881692079</v>
      </c>
      <c r="H45" s="16">
        <f>'[3]Abril'!H45+F45</f>
        <v>29147</v>
      </c>
      <c r="I45" s="17">
        <f>H45*1/H51</f>
        <v>0.003039466133473097</v>
      </c>
    </row>
    <row r="46" spans="1:9" ht="12.75">
      <c r="A46" s="22" t="s">
        <v>22</v>
      </c>
      <c r="B46" s="16">
        <v>20650</v>
      </c>
      <c r="C46" s="17">
        <f>B46*1/B51</f>
        <v>0.0035714372189763173</v>
      </c>
      <c r="D46" s="16">
        <f>'[3]Abril'!D46+B46</f>
        <v>87816</v>
      </c>
      <c r="E46" s="17">
        <f>D46*1/D51</f>
        <v>0.0028938941719747428</v>
      </c>
      <c r="F46" s="16">
        <v>34810</v>
      </c>
      <c r="G46" s="17">
        <f>F46*1/F51</f>
        <v>0.015115907440795667</v>
      </c>
      <c r="H46" s="16">
        <f>'[3]Abril'!H46+F46</f>
        <v>137530</v>
      </c>
      <c r="I46" s="17">
        <f>H46*1/H51</f>
        <v>0.014341708489263218</v>
      </c>
    </row>
    <row r="47" spans="1:9" ht="12.75">
      <c r="A47" s="22" t="s">
        <v>35</v>
      </c>
      <c r="B47" s="16">
        <v>0</v>
      </c>
      <c r="C47" s="17">
        <f>B47*1/B51</f>
        <v>0</v>
      </c>
      <c r="D47" s="16">
        <f>'[3]Abril'!D47+B47</f>
        <v>0</v>
      </c>
      <c r="E47" s="17">
        <f>D47*1/D51</f>
        <v>0</v>
      </c>
      <c r="F47" s="16">
        <v>35568</v>
      </c>
      <c r="G47" s="17">
        <f>F47*1/F51</f>
        <v>0.015445061644763582</v>
      </c>
      <c r="H47" s="16">
        <f>'[3]Abril'!H47+F47</f>
        <v>86736</v>
      </c>
      <c r="I47" s="17">
        <f>H47*1/H51</f>
        <v>0.00904488058986937</v>
      </c>
    </row>
    <row r="48" spans="1:9" ht="12.75">
      <c r="A48" s="22" t="s">
        <v>23</v>
      </c>
      <c r="B48" s="16">
        <v>0</v>
      </c>
      <c r="C48" s="17">
        <f>B48*1/B51</f>
        <v>0</v>
      </c>
      <c r="D48" s="16">
        <f>'[3]Abril'!D48+B48</f>
        <v>0</v>
      </c>
      <c r="E48" s="17">
        <f>D48*1/D51</f>
        <v>0</v>
      </c>
      <c r="F48" s="16">
        <v>0</v>
      </c>
      <c r="G48" s="17">
        <f>F48*1/F51</f>
        <v>0</v>
      </c>
      <c r="H48" s="16">
        <f>'[3]Abril'!H48+F48</f>
        <v>0</v>
      </c>
      <c r="I48" s="17">
        <f>H48*1/H51</f>
        <v>0</v>
      </c>
    </row>
    <row r="49" spans="1:9" ht="12.75">
      <c r="A49" s="10" t="s">
        <v>24</v>
      </c>
      <c r="B49" s="16">
        <v>0</v>
      </c>
      <c r="C49" s="17">
        <f>B49*1/B51</f>
        <v>0</v>
      </c>
      <c r="D49" s="16">
        <f>'[3]Abril'!D49+B49</f>
        <v>0</v>
      </c>
      <c r="E49" s="17">
        <f>D49*1/D51</f>
        <v>0</v>
      </c>
      <c r="F49" s="16">
        <v>0</v>
      </c>
      <c r="G49" s="17">
        <f>F49*1/F51</f>
        <v>0</v>
      </c>
      <c r="H49" s="16">
        <f>'[3]Abril'!H49+F49</f>
        <v>0</v>
      </c>
      <c r="I49" s="17">
        <f>H49*1/H51</f>
        <v>0</v>
      </c>
    </row>
    <row r="50" spans="1:9" ht="12.75">
      <c r="A50" s="26" t="s">
        <v>29</v>
      </c>
      <c r="B50" s="21">
        <f aca="true" t="shared" si="4" ref="B50:I50">SUM(B43:B49)</f>
        <v>207010</v>
      </c>
      <c r="C50" s="27">
        <f t="shared" si="4"/>
        <v>0.03580257717676937</v>
      </c>
      <c r="D50" s="21">
        <f t="shared" si="4"/>
        <v>1073377</v>
      </c>
      <c r="E50" s="27">
        <f t="shared" si="4"/>
        <v>0.035372135426707356</v>
      </c>
      <c r="F50" s="21">
        <f t="shared" si="4"/>
        <v>134020</v>
      </c>
      <c r="G50" s="27">
        <f t="shared" si="4"/>
        <v>0.05819689500762526</v>
      </c>
      <c r="H50" s="21">
        <f t="shared" si="4"/>
        <v>325628</v>
      </c>
      <c r="I50" s="27">
        <f t="shared" si="4"/>
        <v>0.03395667746631137</v>
      </c>
    </row>
    <row r="51" spans="1:9" ht="12.75">
      <c r="A51" s="26" t="s">
        <v>36</v>
      </c>
      <c r="B51" s="21">
        <f aca="true" t="shared" si="5" ref="B51:I51">SUM(B15+B21+B28+B40+B50)</f>
        <v>5781986</v>
      </c>
      <c r="C51" s="68">
        <f t="shared" si="5"/>
        <v>0.9999999999999999</v>
      </c>
      <c r="D51" s="21">
        <f t="shared" si="5"/>
        <v>30345270</v>
      </c>
      <c r="E51" s="68">
        <f t="shared" si="5"/>
        <v>1</v>
      </c>
      <c r="F51" s="21">
        <f t="shared" si="5"/>
        <v>2302872</v>
      </c>
      <c r="G51" s="68">
        <f t="shared" si="5"/>
        <v>1</v>
      </c>
      <c r="H51" s="21">
        <f t="shared" si="5"/>
        <v>9589513</v>
      </c>
      <c r="I51" s="68">
        <f t="shared" si="5"/>
        <v>1</v>
      </c>
    </row>
    <row r="52" spans="1:9" ht="12.75">
      <c r="A52" s="9"/>
      <c r="B52" s="31"/>
      <c r="C52" s="32"/>
      <c r="D52" s="31"/>
      <c r="E52" s="32"/>
      <c r="F52" s="31"/>
      <c r="G52" s="32"/>
      <c r="H52" s="31"/>
      <c r="I52" s="33"/>
    </row>
    <row r="53" spans="1:9" ht="12.75">
      <c r="A53" s="28" t="s">
        <v>37</v>
      </c>
      <c r="B53" s="29">
        <v>0</v>
      </c>
      <c r="C53" s="30"/>
      <c r="D53" s="29">
        <f>'[3]Abril'!D53+B53</f>
        <v>0</v>
      </c>
      <c r="E53" s="29"/>
      <c r="F53" s="29">
        <v>132648</v>
      </c>
      <c r="G53" s="29"/>
      <c r="H53" s="29">
        <f>'[3]Abril'!H53+F53</f>
        <v>803399</v>
      </c>
      <c r="I53" s="30"/>
    </row>
    <row r="54" spans="1:9" ht="12.75">
      <c r="A54" s="72" t="s">
        <v>42</v>
      </c>
      <c r="B54" s="82"/>
      <c r="C54" s="82"/>
      <c r="D54" s="82"/>
      <c r="E54" s="82"/>
      <c r="F54" s="82"/>
      <c r="G54" s="82"/>
      <c r="H54" s="82"/>
      <c r="I54" s="82"/>
    </row>
    <row r="55" ht="12.75">
      <c r="B55" s="83">
        <f>B51+F51</f>
        <v>8084858</v>
      </c>
    </row>
  </sheetData>
  <sheetProtection/>
  <mergeCells count="6">
    <mergeCell ref="B7:E7"/>
    <mergeCell ref="F7:I7"/>
    <mergeCell ref="B8:C8"/>
    <mergeCell ref="D8:E8"/>
    <mergeCell ref="F8:G8"/>
    <mergeCell ref="H8:I8"/>
  </mergeCells>
  <printOptions/>
  <pageMargins left="0.511811024" right="0.511811024" top="0.787401575" bottom="0.787401575" header="0.31496062" footer="0.3149606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4:I54"/>
  <sheetViews>
    <sheetView zoomScalePageLayoutView="0" workbookViewId="0" topLeftCell="A16">
      <selection activeCell="K18" sqref="K18"/>
    </sheetView>
  </sheetViews>
  <sheetFormatPr defaultColWidth="9.33203125" defaultRowHeight="12.75"/>
  <cols>
    <col min="1" max="1" width="18" style="0" customWidth="1"/>
    <col min="2" max="2" width="12.16015625" style="0" customWidth="1"/>
    <col min="3" max="3" width="11.16015625" style="0" customWidth="1"/>
    <col min="4" max="4" width="11.5" style="0" customWidth="1"/>
    <col min="5" max="5" width="10.16015625" style="0" customWidth="1"/>
    <col min="6" max="6" width="11.33203125" style="0" customWidth="1"/>
    <col min="7" max="7" width="11.66015625" style="0" customWidth="1"/>
    <col min="8" max="8" width="11.5" style="0" customWidth="1"/>
    <col min="9" max="9" width="11.66015625" style="0" customWidth="1"/>
  </cols>
  <sheetData>
    <row r="4" ht="18.75">
      <c r="C4" s="78" t="s">
        <v>60</v>
      </c>
    </row>
    <row r="7" spans="1:9" ht="12.75">
      <c r="A7" s="8"/>
      <c r="B7" s="106" t="s">
        <v>39</v>
      </c>
      <c r="C7" s="107"/>
      <c r="D7" s="107"/>
      <c r="E7" s="108"/>
      <c r="F7" s="106" t="s">
        <v>40</v>
      </c>
      <c r="G7" s="107"/>
      <c r="H7" s="107"/>
      <c r="I7" s="108"/>
    </row>
    <row r="8" spans="1:9" ht="12.75">
      <c r="A8" s="9" t="s">
        <v>27</v>
      </c>
      <c r="B8" s="106" t="s">
        <v>25</v>
      </c>
      <c r="C8" s="108"/>
      <c r="D8" s="106" t="s">
        <v>26</v>
      </c>
      <c r="E8" s="108"/>
      <c r="F8" s="106" t="s">
        <v>25</v>
      </c>
      <c r="G8" s="108"/>
      <c r="H8" s="106" t="s">
        <v>26</v>
      </c>
      <c r="I8" s="108"/>
    </row>
    <row r="9" spans="1:9" ht="12.75">
      <c r="A9" s="12" t="s">
        <v>28</v>
      </c>
      <c r="B9" s="12"/>
      <c r="C9" s="13"/>
      <c r="D9" s="12"/>
      <c r="E9" s="13"/>
      <c r="F9" s="12"/>
      <c r="G9" s="13"/>
      <c r="H9" s="12"/>
      <c r="I9" s="13"/>
    </row>
    <row r="10" spans="1:9" ht="12.75">
      <c r="A10" s="11"/>
      <c r="B10" s="12"/>
      <c r="C10" s="12"/>
      <c r="D10" s="12"/>
      <c r="E10" s="12"/>
      <c r="F10" s="14"/>
      <c r="G10" s="12"/>
      <c r="H10" s="12"/>
      <c r="I10" s="12"/>
    </row>
    <row r="11" spans="1:9" ht="12.75">
      <c r="A11" s="15" t="s">
        <v>0</v>
      </c>
      <c r="B11" s="16">
        <v>2005536</v>
      </c>
      <c r="C11" s="67">
        <f>B11*1/B51</f>
        <v>0.3333421425162916</v>
      </c>
      <c r="D11" s="16">
        <f>'[4]Maio'!D11+B11</f>
        <v>12968539</v>
      </c>
      <c r="E11" s="67">
        <f>D11*1/D51</f>
        <v>0.35665362795416794</v>
      </c>
      <c r="F11" s="16">
        <v>583104</v>
      </c>
      <c r="G11" s="67">
        <f>F11*1/F51</f>
        <v>0.3338690699425424</v>
      </c>
      <c r="H11" s="16">
        <f>'[4]Maio'!H11+F11</f>
        <v>3448945</v>
      </c>
      <c r="I11" s="67">
        <f>H11*1/H51</f>
        <v>0.30424660581872753</v>
      </c>
    </row>
    <row r="12" spans="1:9" ht="12.75">
      <c r="A12" s="15" t="s">
        <v>1</v>
      </c>
      <c r="B12" s="16">
        <v>902961</v>
      </c>
      <c r="C12" s="67">
        <f>B12*1/B51</f>
        <v>0.15008205005976116</v>
      </c>
      <c r="D12" s="16">
        <f>'[4]Maio'!D12+B12</f>
        <v>4501742</v>
      </c>
      <c r="E12" s="67">
        <f>D12*1/D51</f>
        <v>0.12380443289823564</v>
      </c>
      <c r="F12" s="16">
        <v>60544</v>
      </c>
      <c r="G12" s="67">
        <f>F12*1/F51</f>
        <v>0.034665803991399964</v>
      </c>
      <c r="H12" s="16">
        <f>'[4]Maio'!H12+F12</f>
        <v>641187</v>
      </c>
      <c r="I12" s="67">
        <f>H12*1/H51</f>
        <v>0.0565619250075291</v>
      </c>
    </row>
    <row r="13" spans="1:9" ht="12.75">
      <c r="A13" s="15" t="s">
        <v>2</v>
      </c>
      <c r="B13" s="16">
        <v>0</v>
      </c>
      <c r="C13" s="67">
        <f>B13*1/B51</f>
        <v>0</v>
      </c>
      <c r="D13" s="16">
        <f>'[4]Maio'!D13+B13</f>
        <v>24612</v>
      </c>
      <c r="E13" s="67">
        <f>D13*1/D51</f>
        <v>0.0006768656894356397</v>
      </c>
      <c r="F13" s="16">
        <v>16255</v>
      </c>
      <c r="G13" s="67">
        <f>F13*1/F51</f>
        <v>0.009307159154998124</v>
      </c>
      <c r="H13" s="16">
        <f>'[4]Maio'!H13+F13</f>
        <v>67585</v>
      </c>
      <c r="I13" s="67">
        <f>H13*1/H51</f>
        <v>0.005961970067443436</v>
      </c>
    </row>
    <row r="14" spans="1:9" ht="12.75">
      <c r="A14" s="15" t="s">
        <v>3</v>
      </c>
      <c r="B14" s="16">
        <v>513978</v>
      </c>
      <c r="C14" s="67">
        <f>B14*1/B51</f>
        <v>0.08542879695315293</v>
      </c>
      <c r="D14" s="16">
        <f>'[4]Maio'!D14+B14</f>
        <v>3962148</v>
      </c>
      <c r="E14" s="67">
        <f>D14*1/D51</f>
        <v>0.10896481544230624</v>
      </c>
      <c r="F14" s="16">
        <v>75743</v>
      </c>
      <c r="G14" s="67">
        <f>F14*1/F51</f>
        <v>0.04336832703026902</v>
      </c>
      <c r="H14" s="16">
        <f>'[4]Maio'!H14+F14</f>
        <v>604427</v>
      </c>
      <c r="I14" s="67">
        <f>H14*1/H51</f>
        <v>0.05331916374868142</v>
      </c>
    </row>
    <row r="15" spans="1:9" ht="12.75">
      <c r="A15" s="18" t="s">
        <v>29</v>
      </c>
      <c r="B15" s="21">
        <f aca="true" t="shared" si="0" ref="B15:I15">SUM(B11:B14)</f>
        <v>3422475</v>
      </c>
      <c r="C15" s="20">
        <f t="shared" si="0"/>
        <v>0.5688529895292057</v>
      </c>
      <c r="D15" s="21">
        <f t="shared" si="0"/>
        <v>21457041</v>
      </c>
      <c r="E15" s="27">
        <f t="shared" si="0"/>
        <v>0.5900997419841455</v>
      </c>
      <c r="F15" s="21">
        <f t="shared" si="0"/>
        <v>735646</v>
      </c>
      <c r="G15" s="27">
        <f t="shared" si="0"/>
        <v>0.42121036011920954</v>
      </c>
      <c r="H15" s="19">
        <f t="shared" si="0"/>
        <v>4762144</v>
      </c>
      <c r="I15" s="27">
        <f t="shared" si="0"/>
        <v>0.42008966464238146</v>
      </c>
    </row>
    <row r="16" spans="1:9" ht="12.75">
      <c r="A16" s="12" t="s">
        <v>4</v>
      </c>
      <c r="B16" s="23"/>
      <c r="C16" s="24"/>
      <c r="D16" s="23"/>
      <c r="E16" s="24"/>
      <c r="F16" s="23"/>
      <c r="G16" s="24"/>
      <c r="H16" s="23"/>
      <c r="I16" s="24"/>
    </row>
    <row r="17" spans="1:9" ht="12.75">
      <c r="A17" s="11"/>
      <c r="B17" s="23"/>
      <c r="C17" s="24"/>
      <c r="D17" s="23"/>
      <c r="E17" s="24"/>
      <c r="F17" s="23"/>
      <c r="G17" s="24"/>
      <c r="H17" s="23"/>
      <c r="I17" s="24"/>
    </row>
    <row r="18" spans="1:9" ht="12.75">
      <c r="A18" s="22" t="s">
        <v>30</v>
      </c>
      <c r="B18" s="16">
        <v>324625</v>
      </c>
      <c r="C18" s="17">
        <f>B18*1/B51</f>
        <v>0.05395624561930135</v>
      </c>
      <c r="D18" s="16">
        <f>'[4]Maio'!D18+B18</f>
        <v>1429157</v>
      </c>
      <c r="E18" s="17">
        <f>D18*1/D51</f>
        <v>0.03930388989585448</v>
      </c>
      <c r="F18" s="16">
        <v>125214</v>
      </c>
      <c r="G18" s="17">
        <f>F18*1/F51</f>
        <v>0.07169404038350878</v>
      </c>
      <c r="H18" s="16">
        <f>'[4]Maio'!H18+F18</f>
        <v>1219537</v>
      </c>
      <c r="I18" s="17">
        <f>H18*1/H51</f>
        <v>0.10758072190781631</v>
      </c>
    </row>
    <row r="19" spans="1:9" ht="12.75">
      <c r="A19" s="10" t="s">
        <v>5</v>
      </c>
      <c r="B19" s="16">
        <v>186183</v>
      </c>
      <c r="C19" s="17">
        <f>B19*1/B51</f>
        <v>0.030945662466348507</v>
      </c>
      <c r="D19" s="16">
        <f>'[4]Maio'!D19+B19</f>
        <v>1803086</v>
      </c>
      <c r="E19" s="17">
        <f>D19*1/D51</f>
        <v>0.049587479623831865</v>
      </c>
      <c r="F19" s="16">
        <v>159915</v>
      </c>
      <c r="G19" s="17">
        <f>F19*1/F51</f>
        <v>0.09156286412005692</v>
      </c>
      <c r="H19" s="16">
        <f>'[4]Maio'!H19+F19</f>
        <v>925732</v>
      </c>
      <c r="I19" s="17">
        <f>H19*1/H51</f>
        <v>0.08166289079639782</v>
      </c>
    </row>
    <row r="20" spans="1:9" ht="12.75">
      <c r="A20" s="22" t="s">
        <v>6</v>
      </c>
      <c r="B20" s="16">
        <v>20007</v>
      </c>
      <c r="C20" s="17">
        <f>B20*1/B51</f>
        <v>0.003325383461241008</v>
      </c>
      <c r="D20" s="16">
        <f>'[4]Maio'!D20+B20</f>
        <v>105623</v>
      </c>
      <c r="E20" s="17">
        <f>D20*1/D51</f>
        <v>0.0029047856620859976</v>
      </c>
      <c r="F20" s="16">
        <v>121895</v>
      </c>
      <c r="G20" s="17">
        <f>F20*1/F51</f>
        <v>0.06979367365109175</v>
      </c>
      <c r="H20" s="16">
        <f>'[4]Maio'!H20+F20</f>
        <v>1034130</v>
      </c>
      <c r="I20" s="17">
        <f>H20*1/H51</f>
        <v>0.0912251550765004</v>
      </c>
    </row>
    <row r="21" spans="1:9" ht="12.75">
      <c r="A21" s="25" t="s">
        <v>29</v>
      </c>
      <c r="B21" s="21">
        <f>SUM(B18:B20)</f>
        <v>530815</v>
      </c>
      <c r="C21" s="27">
        <f>SUM(C18:C20)</f>
        <v>0.08822729154689087</v>
      </c>
      <c r="D21" s="21">
        <f aca="true" t="shared" si="1" ref="D21:I21">SUM(D18:D20)</f>
        <v>3337866</v>
      </c>
      <c r="E21" s="27">
        <f t="shared" si="1"/>
        <v>0.09179615518177235</v>
      </c>
      <c r="F21" s="21">
        <f t="shared" si="1"/>
        <v>407024</v>
      </c>
      <c r="G21" s="27">
        <f t="shared" si="1"/>
        <v>0.23305057815465746</v>
      </c>
      <c r="H21" s="21">
        <f t="shared" si="1"/>
        <v>3179399</v>
      </c>
      <c r="I21" s="27">
        <f t="shared" si="1"/>
        <v>0.28046876778071456</v>
      </c>
    </row>
    <row r="22" spans="1:9" ht="12.75">
      <c r="A22" s="12" t="s">
        <v>31</v>
      </c>
      <c r="B22" s="23"/>
      <c r="C22" s="24"/>
      <c r="D22" s="23"/>
      <c r="E22" s="24"/>
      <c r="F22" s="23"/>
      <c r="G22" s="24"/>
      <c r="H22" s="23"/>
      <c r="I22" s="24"/>
    </row>
    <row r="23" spans="1:9" ht="12.75">
      <c r="A23" s="12"/>
      <c r="B23" s="16"/>
      <c r="C23" s="17"/>
      <c r="D23" s="16"/>
      <c r="E23" s="17"/>
      <c r="F23" s="16"/>
      <c r="G23" s="17"/>
      <c r="H23" s="16"/>
      <c r="I23" s="17"/>
    </row>
    <row r="24" spans="1:9" ht="12.75">
      <c r="A24" s="22" t="s">
        <v>7</v>
      </c>
      <c r="B24" s="16">
        <v>259482</v>
      </c>
      <c r="C24" s="17">
        <f>B24*1/B51</f>
        <v>0.04312876249761279</v>
      </c>
      <c r="D24" s="16">
        <f>'[4]Maio'!D24+B24</f>
        <v>1516962</v>
      </c>
      <c r="E24" s="17">
        <f>D24*1/D51</f>
        <v>0.04171865472036677</v>
      </c>
      <c r="F24" s="16">
        <v>16591</v>
      </c>
      <c r="G24" s="17">
        <f>F24*1/F51</f>
        <v>0.009499543373766465</v>
      </c>
      <c r="H24" s="16">
        <f>'[4]Maio'!H24+F24</f>
        <v>248829</v>
      </c>
      <c r="I24" s="17">
        <f>H24*1/H51</f>
        <v>0.021950300361202674</v>
      </c>
    </row>
    <row r="25" spans="1:9" ht="12.75">
      <c r="A25" s="22" t="s">
        <v>8</v>
      </c>
      <c r="B25" s="16">
        <v>445245</v>
      </c>
      <c r="C25" s="17">
        <f>B25*1/B51</f>
        <v>0.07400461634429212</v>
      </c>
      <c r="D25" s="16">
        <f>'[4]Maio'!D25+B25</f>
        <v>2215104</v>
      </c>
      <c r="E25" s="17">
        <f>D25*1/D51</f>
        <v>0.06091857208400956</v>
      </c>
      <c r="F25" s="16">
        <v>127490</v>
      </c>
      <c r="G25" s="17">
        <f>F25*1/F51</f>
        <v>0.07299721443683242</v>
      </c>
      <c r="H25" s="16">
        <f>'[4]Maio'!H25+F25</f>
        <v>747133</v>
      </c>
      <c r="I25" s="17">
        <f>H25*1/H51</f>
        <v>0.0659078875845116</v>
      </c>
    </row>
    <row r="26" spans="1:9" ht="12.75">
      <c r="A26" s="22" t="s">
        <v>32</v>
      </c>
      <c r="B26" s="16">
        <v>64121</v>
      </c>
      <c r="C26" s="17">
        <f>B26*1/B51</f>
        <v>0.01065761548049356</v>
      </c>
      <c r="D26" s="16">
        <f>'[4]Maio'!D26+B26</f>
        <v>439401</v>
      </c>
      <c r="E26" s="17">
        <f>D26*1/D51</f>
        <v>0.01208416466779252</v>
      </c>
      <c r="F26" s="16">
        <v>34858</v>
      </c>
      <c r="G26" s="17">
        <f>F26*1/F51</f>
        <v>0.01995871755305596</v>
      </c>
      <c r="H26" s="16">
        <f>'[4]Maio'!H26+F26</f>
        <v>195378</v>
      </c>
      <c r="I26" s="17">
        <f>H26*1/H51</f>
        <v>0.017235152590618683</v>
      </c>
    </row>
    <row r="27" spans="1:9" ht="12.75">
      <c r="A27" s="22" t="s">
        <v>33</v>
      </c>
      <c r="B27" s="16">
        <v>0</v>
      </c>
      <c r="C27" s="17">
        <f>B27*1/B51</f>
        <v>0</v>
      </c>
      <c r="D27" s="16">
        <f>'[4]Maio'!D27+B27</f>
        <v>48480</v>
      </c>
      <c r="E27" s="17">
        <f>D27*1/D51</f>
        <v>0.0013332703000097437</v>
      </c>
      <c r="F27" s="16">
        <v>7615</v>
      </c>
      <c r="G27" s="17">
        <f>F27*1/F51</f>
        <v>0.004360136386669377</v>
      </c>
      <c r="H27" s="16">
        <f>'[4]Maio'!H27+F27</f>
        <v>67836</v>
      </c>
      <c r="I27" s="17">
        <f>H27*1/H51</f>
        <v>0.005984111881262009</v>
      </c>
    </row>
    <row r="28" spans="1:9" ht="12.75">
      <c r="A28" s="25" t="s">
        <v>29</v>
      </c>
      <c r="B28" s="21">
        <f aca="true" t="shared" si="2" ref="B28:I28">SUM(B24:B27)</f>
        <v>768848</v>
      </c>
      <c r="C28" s="27">
        <f t="shared" si="2"/>
        <v>0.1277909943223985</v>
      </c>
      <c r="D28" s="21">
        <f t="shared" si="2"/>
        <v>4219947</v>
      </c>
      <c r="E28" s="27">
        <f t="shared" si="2"/>
        <v>0.1160546617721786</v>
      </c>
      <c r="F28" s="21">
        <f t="shared" si="2"/>
        <v>186554</v>
      </c>
      <c r="G28" s="27">
        <f t="shared" si="2"/>
        <v>0.10681561175032422</v>
      </c>
      <c r="H28" s="21">
        <f t="shared" si="2"/>
        <v>1259176</v>
      </c>
      <c r="I28" s="27">
        <f t="shared" si="2"/>
        <v>0.11107745241759497</v>
      </c>
    </row>
    <row r="29" spans="1:9" ht="12.75">
      <c r="A29" s="12" t="s">
        <v>9</v>
      </c>
      <c r="B29" s="16"/>
      <c r="C29" s="17"/>
      <c r="D29" s="16"/>
      <c r="E29" s="17"/>
      <c r="F29" s="16"/>
      <c r="G29" s="17"/>
      <c r="H29" s="16"/>
      <c r="I29" s="17"/>
    </row>
    <row r="30" spans="1:9" ht="12.75">
      <c r="A30" s="13"/>
      <c r="B30" s="16"/>
      <c r="C30" s="17"/>
      <c r="D30" s="16"/>
      <c r="E30" s="17"/>
      <c r="F30" s="16"/>
      <c r="G30" s="17"/>
      <c r="H30" s="16"/>
      <c r="I30" s="17"/>
    </row>
    <row r="31" spans="1:9" ht="12.75">
      <c r="A31" s="22" t="s">
        <v>10</v>
      </c>
      <c r="B31" s="16">
        <v>392163</v>
      </c>
      <c r="C31" s="17">
        <f>B31*1/B51</f>
        <v>0.06518180408410343</v>
      </c>
      <c r="D31" s="16">
        <f>'[4]Maio'!D31+B31</f>
        <v>2441249</v>
      </c>
      <c r="E31" s="17">
        <f>D31*1/D51</f>
        <v>0.06713788751296385</v>
      </c>
      <c r="F31" s="16">
        <v>106436</v>
      </c>
      <c r="G31" s="17">
        <f>F31*1/F51</f>
        <v>0.0609422818715091</v>
      </c>
      <c r="H31" s="16">
        <f>'[4]Maio'!H31+F31</f>
        <v>610656</v>
      </c>
      <c r="I31" s="17">
        <f>H31*1/H51</f>
        <v>0.05386865123185231</v>
      </c>
    </row>
    <row r="32" spans="1:9" ht="12.75">
      <c r="A32" s="22" t="s">
        <v>11</v>
      </c>
      <c r="B32" s="16">
        <v>424828</v>
      </c>
      <c r="C32" s="17">
        <f>B32*1/B51</f>
        <v>0.07061108637337406</v>
      </c>
      <c r="D32" s="16">
        <f>'[4]Maio'!D32+B32</f>
        <v>1875007</v>
      </c>
      <c r="E32" s="17">
        <f>D32*1/D51</f>
        <v>0.0515654114152304</v>
      </c>
      <c r="F32" s="16">
        <v>117260</v>
      </c>
      <c r="G32" s="17">
        <f>F32*1/F51</f>
        <v>0.06713980206183207</v>
      </c>
      <c r="H32" s="16">
        <f>'[4]Maio'!H32+F32</f>
        <v>345389</v>
      </c>
      <c r="I32" s="17">
        <f>H32*1/H51</f>
        <v>0.030468282601527275</v>
      </c>
    </row>
    <row r="33" spans="1:9" ht="12.75">
      <c r="A33" s="22" t="s">
        <v>12</v>
      </c>
      <c r="B33" s="16">
        <v>89106</v>
      </c>
      <c r="C33" s="17">
        <f>B33*1/B51</f>
        <v>0.014810397295813528</v>
      </c>
      <c r="D33" s="16">
        <f>'[4]Maio'!D33+B33</f>
        <v>643857</v>
      </c>
      <c r="E33" s="17">
        <f>D33*1/D51</f>
        <v>0.01770700114590292</v>
      </c>
      <c r="F33" s="16">
        <v>7420</v>
      </c>
      <c r="G33" s="17">
        <f>F33*1/F51</f>
        <v>0.004248484831134179</v>
      </c>
      <c r="H33" s="16">
        <f>'[4]Maio'!H33+F33</f>
        <v>167080</v>
      </c>
      <c r="I33" s="17">
        <f>H33*1/H51</f>
        <v>0.014738861564969286</v>
      </c>
    </row>
    <row r="34" spans="1:9" ht="12.75">
      <c r="A34" s="22" t="s">
        <v>34</v>
      </c>
      <c r="B34" s="16">
        <v>26928</v>
      </c>
      <c r="C34" s="17">
        <f>B34*1/B51</f>
        <v>0.004475729786789517</v>
      </c>
      <c r="D34" s="16">
        <f>'[4]Maio'!D34+B34</f>
        <v>251040</v>
      </c>
      <c r="E34" s="17">
        <f>D34*1/D51</f>
        <v>0.006903964028763326</v>
      </c>
      <c r="F34" s="16">
        <v>73926</v>
      </c>
      <c r="G34" s="17">
        <f>F34*1/F51</f>
        <v>0.04232796356151285</v>
      </c>
      <c r="H34" s="16">
        <f>'[4]Maio'!H34+F34</f>
        <v>274680</v>
      </c>
      <c r="I34" s="17">
        <f>H34*1/H51</f>
        <v>0.024230730755720395</v>
      </c>
    </row>
    <row r="35" spans="1:9" ht="12.75">
      <c r="A35" s="22" t="s">
        <v>13</v>
      </c>
      <c r="B35" s="16">
        <v>36872</v>
      </c>
      <c r="C35" s="17">
        <f>B35*1/B51</f>
        <v>0.006128531962956887</v>
      </c>
      <c r="D35" s="16">
        <f>'[4]Maio'!D35+B35</f>
        <v>279612</v>
      </c>
      <c r="E35" s="17">
        <f>D35*1/D51</f>
        <v>0.007689735460526495</v>
      </c>
      <c r="F35" s="16">
        <v>200</v>
      </c>
      <c r="G35" s="17">
        <f>F35*1/F51</f>
        <v>0.00011451441593353583</v>
      </c>
      <c r="H35" s="16">
        <f>'[4]Maio'!H35+F35</f>
        <v>39640</v>
      </c>
      <c r="I35" s="17">
        <f>H35*1/H51</f>
        <v>0.003496818724176338</v>
      </c>
    </row>
    <row r="36" spans="1:9" ht="12.75">
      <c r="A36" s="22" t="s">
        <v>14</v>
      </c>
      <c r="B36" s="16">
        <v>41514</v>
      </c>
      <c r="C36" s="17">
        <f>B36*1/B51</f>
        <v>0.0069000834213005045</v>
      </c>
      <c r="D36" s="16">
        <f>'[4]Maio'!D36+B36</f>
        <v>203918</v>
      </c>
      <c r="E36" s="17">
        <f>D36*1/D51</f>
        <v>0.005608040697965902</v>
      </c>
      <c r="F36" s="16">
        <v>900</v>
      </c>
      <c r="G36" s="17">
        <f>F36*1/F51</f>
        <v>0.0005153148717009112</v>
      </c>
      <c r="H36" s="16">
        <f>'[4]Maio'!H36+F36</f>
        <v>40224</v>
      </c>
      <c r="I36" s="17">
        <f>H36*1/H51</f>
        <v>0.003548335932423537</v>
      </c>
    </row>
    <row r="37" spans="1:9" ht="12.75">
      <c r="A37" s="22" t="s">
        <v>15</v>
      </c>
      <c r="B37" s="16">
        <v>0</v>
      </c>
      <c r="C37" s="17">
        <f>B37*1/B51</f>
        <v>0</v>
      </c>
      <c r="D37" s="16">
        <f>'[4]Maio'!D37+B37</f>
        <v>0</v>
      </c>
      <c r="E37" s="17">
        <f>D37*1/D51</f>
        <v>0</v>
      </c>
      <c r="F37" s="16">
        <v>0</v>
      </c>
      <c r="G37" s="17">
        <f>F37*1/F51</f>
        <v>0</v>
      </c>
      <c r="H37" s="16">
        <f>'[4]Maio'!H37+F37</f>
        <v>0</v>
      </c>
      <c r="I37" s="17">
        <f>H37*1/H51</f>
        <v>0</v>
      </c>
    </row>
    <row r="38" spans="1:9" ht="12.75">
      <c r="A38" s="22" t="s">
        <v>16</v>
      </c>
      <c r="B38" s="16">
        <v>46920</v>
      </c>
      <c r="C38" s="17">
        <f>B38*1/B51</f>
        <v>0.0077986200830423395</v>
      </c>
      <c r="D38" s="16">
        <f>'[4]Maio'!D38+B38</f>
        <v>199448</v>
      </c>
      <c r="E38" s="17">
        <f>D38*1/D51</f>
        <v>0.0054851092160961915</v>
      </c>
      <c r="F38" s="16">
        <v>2440</v>
      </c>
      <c r="G38" s="17">
        <f>F38*1/F51</f>
        <v>0.001397075874389137</v>
      </c>
      <c r="H38" s="16">
        <f>'[4]Maio'!H38+F38</f>
        <v>15450</v>
      </c>
      <c r="I38" s="17">
        <f>H38*1/H51</f>
        <v>0.0013629124442110095</v>
      </c>
    </row>
    <row r="39" spans="1:9" ht="12.75">
      <c r="A39" s="22" t="s">
        <v>17</v>
      </c>
      <c r="B39" s="16">
        <v>41820</v>
      </c>
      <c r="C39" s="17">
        <f>B39*1/B51</f>
        <v>0.006950943987059476</v>
      </c>
      <c r="D39" s="16">
        <f>'[4]Maio'!D39+B39</f>
        <v>185197</v>
      </c>
      <c r="E39" s="17">
        <f>D39*1/D51</f>
        <v>0.005093186050967502</v>
      </c>
      <c r="F39" s="16">
        <v>74290</v>
      </c>
      <c r="G39" s="17">
        <f>F39*1/F51</f>
        <v>0.04253637979851189</v>
      </c>
      <c r="H39" s="16">
        <f>'[4]Maio'!H39+F39</f>
        <v>282143</v>
      </c>
      <c r="I39" s="17">
        <f>H39*1/H51</f>
        <v>0.024889074805632808</v>
      </c>
    </row>
    <row r="40" spans="1:9" ht="12.75">
      <c r="A40" s="26" t="s">
        <v>29</v>
      </c>
      <c r="B40" s="21">
        <f aca="true" t="shared" si="3" ref="B40:I40">SUM(B31:B39)</f>
        <v>1100151</v>
      </c>
      <c r="C40" s="27">
        <f t="shared" si="3"/>
        <v>0.1828571969944397</v>
      </c>
      <c r="D40" s="21">
        <f t="shared" si="3"/>
        <v>6079328</v>
      </c>
      <c r="E40" s="27">
        <f t="shared" si="3"/>
        <v>0.16719033552841658</v>
      </c>
      <c r="F40" s="21">
        <f t="shared" si="3"/>
        <v>382872</v>
      </c>
      <c r="G40" s="27">
        <f t="shared" si="3"/>
        <v>0.2192218172865237</v>
      </c>
      <c r="H40" s="21">
        <f t="shared" si="3"/>
        <v>1775262</v>
      </c>
      <c r="I40" s="27">
        <f t="shared" si="3"/>
        <v>0.15660366806051296</v>
      </c>
    </row>
    <row r="41" spans="1:9" ht="12.75">
      <c r="A41" s="12" t="s">
        <v>18</v>
      </c>
      <c r="B41" s="16"/>
      <c r="C41" s="17"/>
      <c r="D41" s="16"/>
      <c r="E41" s="17"/>
      <c r="F41" s="16"/>
      <c r="G41" s="17"/>
      <c r="H41" s="16"/>
      <c r="I41" s="17"/>
    </row>
    <row r="42" spans="1:9" ht="12.75">
      <c r="A42" s="22"/>
      <c r="B42" s="16"/>
      <c r="C42" s="17"/>
      <c r="D42" s="16"/>
      <c r="E42" s="17"/>
      <c r="F42" s="16"/>
      <c r="G42" s="17"/>
      <c r="H42" s="16"/>
      <c r="I42" s="17"/>
    </row>
    <row r="43" spans="1:9" ht="12.75">
      <c r="A43" s="22" t="s">
        <v>19</v>
      </c>
      <c r="B43" s="16">
        <v>0</v>
      </c>
      <c r="C43" s="17">
        <f>B43*1/B51</f>
        <v>0</v>
      </c>
      <c r="D43" s="16">
        <f>'[4]Maio'!D43+B43</f>
        <v>0</v>
      </c>
      <c r="E43" s="17">
        <f>D43*1/D51</f>
        <v>0</v>
      </c>
      <c r="F43" s="16">
        <v>0</v>
      </c>
      <c r="G43" s="17">
        <f>F43*1/F51</f>
        <v>0</v>
      </c>
      <c r="H43" s="16">
        <f>'[4]Maio'!H43+F43</f>
        <v>28060</v>
      </c>
      <c r="I43" s="17">
        <f>H43*1/H51</f>
        <v>0.0024752959990007074</v>
      </c>
    </row>
    <row r="44" spans="1:9" ht="12.75">
      <c r="A44" s="22" t="s">
        <v>20</v>
      </c>
      <c r="B44" s="16">
        <v>158940</v>
      </c>
      <c r="C44" s="17">
        <f>B44*1/B51</f>
        <v>0.026417576214807108</v>
      </c>
      <c r="D44" s="16">
        <f>'[4]Maio'!D44+B44</f>
        <v>727140</v>
      </c>
      <c r="E44" s="17">
        <f>D44*1/D51</f>
        <v>0.019997404413141195</v>
      </c>
      <c r="F44" s="16">
        <v>6216</v>
      </c>
      <c r="G44" s="17">
        <f>F44*1/F51</f>
        <v>0.0035591080472142937</v>
      </c>
      <c r="H44" s="16">
        <f>'[4]Maio'!H44+F44</f>
        <v>50371</v>
      </c>
      <c r="I44" s="17">
        <f>H44*1/H51</f>
        <v>0.004443447425718625</v>
      </c>
    </row>
    <row r="45" spans="1:9" ht="12.75">
      <c r="A45" s="22" t="s">
        <v>21</v>
      </c>
      <c r="B45" s="16">
        <v>13720</v>
      </c>
      <c r="C45" s="17">
        <f>B45*1/B51</f>
        <v>0.0022804149091931137</v>
      </c>
      <c r="D45" s="16">
        <f>'[4]Maio'!D45+B45</f>
        <v>431081</v>
      </c>
      <c r="E45" s="17">
        <f>D45*1/D51</f>
        <v>0.01185535260310438</v>
      </c>
      <c r="F45" s="16">
        <v>3093</v>
      </c>
      <c r="G45" s="17">
        <f>F45*1/F51</f>
        <v>0.0017709654424121317</v>
      </c>
      <c r="H45" s="16">
        <f>'[4]Maio'!H45+F45</f>
        <v>32240</v>
      </c>
      <c r="I45" s="17">
        <f>H45*1/H51</f>
        <v>0.00284403218131799</v>
      </c>
    </row>
    <row r="46" spans="1:9" ht="12.75">
      <c r="A46" s="22" t="s">
        <v>22</v>
      </c>
      <c r="B46" s="16">
        <v>21500</v>
      </c>
      <c r="C46" s="17">
        <f>B46*1/B51</f>
        <v>0.0035735364830650107</v>
      </c>
      <c r="D46" s="16">
        <f>'[4]Maio'!D46+B46</f>
        <v>109316</v>
      </c>
      <c r="E46" s="17">
        <f>D46*1/D51</f>
        <v>0.0030063485172414427</v>
      </c>
      <c r="F46" s="16">
        <v>25100</v>
      </c>
      <c r="G46" s="17">
        <f>F46*1/F51</f>
        <v>0.014371559199658747</v>
      </c>
      <c r="H46" s="16">
        <f>'[4]Maio'!H46+F46</f>
        <v>162630</v>
      </c>
      <c r="I46" s="17">
        <f>H46*1/H51</f>
        <v>0.014346307495277441</v>
      </c>
    </row>
    <row r="47" spans="1:9" ht="12.75">
      <c r="A47" s="22" t="s">
        <v>35</v>
      </c>
      <c r="B47" s="16">
        <v>0</v>
      </c>
      <c r="C47" s="17">
        <f>B47*1/B51</f>
        <v>0</v>
      </c>
      <c r="D47" s="16">
        <f>'[4]Maio'!D47+B47</f>
        <v>0</v>
      </c>
      <c r="E47" s="17">
        <f>D47*1/D51</f>
        <v>0</v>
      </c>
      <c r="F47" s="16">
        <v>0</v>
      </c>
      <c r="G47" s="17">
        <f>F47*1/F51</f>
        <v>0</v>
      </c>
      <c r="H47" s="16">
        <f>'[4]Maio'!H47+F47</f>
        <v>86736</v>
      </c>
      <c r="I47" s="17">
        <f>H47*1/H51</f>
        <v>0.007651363997481303</v>
      </c>
    </row>
    <row r="48" spans="1:9" ht="12.75">
      <c r="A48" s="22" t="s">
        <v>23</v>
      </c>
      <c r="B48" s="16">
        <v>0</v>
      </c>
      <c r="C48" s="17">
        <f>B48*1/B51</f>
        <v>0</v>
      </c>
      <c r="D48" s="16">
        <f>'[4]Maio'!D48+B48</f>
        <v>0</v>
      </c>
      <c r="E48" s="17">
        <f>D48*1/D51</f>
        <v>0</v>
      </c>
      <c r="F48" s="16">
        <v>0</v>
      </c>
      <c r="G48" s="17">
        <f>F48*1/F51</f>
        <v>0</v>
      </c>
      <c r="H48" s="16">
        <f>'[4]Maio'!H48+F48</f>
        <v>0</v>
      </c>
      <c r="I48" s="17">
        <f>H48*1/H51</f>
        <v>0</v>
      </c>
    </row>
    <row r="49" spans="1:9" ht="12.75">
      <c r="A49" s="10" t="s">
        <v>24</v>
      </c>
      <c r="B49" s="16">
        <v>0</v>
      </c>
      <c r="C49" s="17">
        <f>B49*1/B51</f>
        <v>0</v>
      </c>
      <c r="D49" s="16">
        <f>'[4]Maio'!D49+B49</f>
        <v>0</v>
      </c>
      <c r="E49" s="17">
        <f>D49*1/D51</f>
        <v>0</v>
      </c>
      <c r="F49" s="16">
        <v>0</v>
      </c>
      <c r="G49" s="17">
        <f>F49*1/F51</f>
        <v>0</v>
      </c>
      <c r="H49" s="16">
        <f>'[4]Maio'!H49+F49</f>
        <v>0</v>
      </c>
      <c r="I49" s="17">
        <f>H49*1/H51</f>
        <v>0</v>
      </c>
    </row>
    <row r="50" spans="1:9" ht="12.75">
      <c r="A50" s="26" t="s">
        <v>29</v>
      </c>
      <c r="B50" s="21">
        <f aca="true" t="shared" si="4" ref="B50:I50">SUM(B43:B49)</f>
        <v>194160</v>
      </c>
      <c r="C50" s="27">
        <f t="shared" si="4"/>
        <v>0.03227152760706523</v>
      </c>
      <c r="D50" s="21">
        <f t="shared" si="4"/>
        <v>1267537</v>
      </c>
      <c r="E50" s="27">
        <f t="shared" si="4"/>
        <v>0.03485910553348702</v>
      </c>
      <c r="F50" s="21">
        <f t="shared" si="4"/>
        <v>34409</v>
      </c>
      <c r="G50" s="27">
        <f t="shared" si="4"/>
        <v>0.019701632689285174</v>
      </c>
      <c r="H50" s="21">
        <f t="shared" si="4"/>
        <v>360037</v>
      </c>
      <c r="I50" s="27">
        <f t="shared" si="4"/>
        <v>0.031760447098796066</v>
      </c>
    </row>
    <row r="51" spans="1:9" ht="12.75">
      <c r="A51" s="26" t="s">
        <v>36</v>
      </c>
      <c r="B51" s="21">
        <f>SUM(B15+B21+B28+B40+B50)</f>
        <v>6016449</v>
      </c>
      <c r="C51" s="68">
        <f aca="true" t="shared" si="5" ref="C51:I51">SUM(C15+C21+C28+C40+C50)</f>
        <v>1</v>
      </c>
      <c r="D51" s="21">
        <f>SUM(D15+D21+D28+D40+D50)</f>
        <v>36361719</v>
      </c>
      <c r="E51" s="68">
        <f t="shared" si="5"/>
        <v>1</v>
      </c>
      <c r="F51" s="21">
        <f t="shared" si="5"/>
        <v>1746505</v>
      </c>
      <c r="G51" s="68">
        <f t="shared" si="5"/>
        <v>1</v>
      </c>
      <c r="H51" s="21">
        <f t="shared" si="5"/>
        <v>11336018</v>
      </c>
      <c r="I51" s="68">
        <f t="shared" si="5"/>
        <v>1</v>
      </c>
    </row>
    <row r="52" spans="1:9" ht="12.75">
      <c r="A52" s="9"/>
      <c r="B52" s="31"/>
      <c r="C52" s="32"/>
      <c r="D52" s="31"/>
      <c r="E52" s="32"/>
      <c r="F52" s="31"/>
      <c r="G52" s="32"/>
      <c r="H52" s="31"/>
      <c r="I52" s="33"/>
    </row>
    <row r="53" spans="1:9" ht="12.75">
      <c r="A53" s="28" t="s">
        <v>37</v>
      </c>
      <c r="B53" s="29">
        <v>200</v>
      </c>
      <c r="C53" s="30"/>
      <c r="D53" s="29">
        <f>'[4]Maio'!D53+B53</f>
        <v>200</v>
      </c>
      <c r="E53" s="29"/>
      <c r="F53" s="29">
        <v>248164</v>
      </c>
      <c r="G53" s="29"/>
      <c r="H53" s="29">
        <f>'[4]Maio'!H53+F53</f>
        <v>1051563</v>
      </c>
      <c r="I53" s="30"/>
    </row>
    <row r="54" spans="1:9" ht="12.75">
      <c r="A54" s="72" t="s">
        <v>42</v>
      </c>
      <c r="B54" s="82"/>
      <c r="C54" s="82"/>
      <c r="D54" s="82"/>
      <c r="E54" s="82"/>
      <c r="F54" s="82"/>
      <c r="G54" s="82"/>
      <c r="H54" s="82"/>
      <c r="I54" s="82"/>
    </row>
  </sheetData>
  <sheetProtection/>
  <mergeCells count="6">
    <mergeCell ref="B7:E7"/>
    <mergeCell ref="F7:I7"/>
    <mergeCell ref="B8:C8"/>
    <mergeCell ref="D8:E8"/>
    <mergeCell ref="F8:G8"/>
    <mergeCell ref="H8:I8"/>
  </mergeCells>
  <printOptions/>
  <pageMargins left="0.511811024" right="0.511811024" top="0.787401575" bottom="0.787401575" header="0.31496062" footer="0.3149606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4:I55"/>
  <sheetViews>
    <sheetView zoomScalePageLayoutView="0" workbookViewId="0" topLeftCell="A1">
      <selection activeCell="J56" sqref="J56"/>
    </sheetView>
  </sheetViews>
  <sheetFormatPr defaultColWidth="9.33203125" defaultRowHeight="12.75"/>
  <cols>
    <col min="1" max="1" width="15.33203125" style="0" customWidth="1"/>
    <col min="2" max="2" width="14.83203125" style="0" customWidth="1"/>
    <col min="3" max="3" width="13.16015625" style="0" customWidth="1"/>
    <col min="4" max="4" width="12.33203125" style="0" customWidth="1"/>
    <col min="5" max="5" width="11.66015625" style="0" customWidth="1"/>
    <col min="6" max="6" width="11.33203125" style="0" customWidth="1"/>
    <col min="7" max="7" width="11.16015625" style="0" customWidth="1"/>
    <col min="8" max="8" width="10.33203125" style="0" customWidth="1"/>
    <col min="9" max="9" width="11.5" style="0" customWidth="1"/>
  </cols>
  <sheetData>
    <row r="4" ht="18.75">
      <c r="C4" s="78" t="s">
        <v>61</v>
      </c>
    </row>
    <row r="7" spans="1:9" ht="12.75">
      <c r="A7" s="8"/>
      <c r="B7" s="106" t="s">
        <v>39</v>
      </c>
      <c r="C7" s="107"/>
      <c r="D7" s="107"/>
      <c r="E7" s="108"/>
      <c r="F7" s="106" t="s">
        <v>40</v>
      </c>
      <c r="G7" s="107"/>
      <c r="H7" s="107"/>
      <c r="I7" s="108"/>
    </row>
    <row r="8" spans="1:9" ht="12.75">
      <c r="A8" s="9" t="s">
        <v>27</v>
      </c>
      <c r="B8" s="106" t="s">
        <v>25</v>
      </c>
      <c r="C8" s="108"/>
      <c r="D8" s="106" t="s">
        <v>26</v>
      </c>
      <c r="E8" s="108"/>
      <c r="F8" s="106" t="s">
        <v>25</v>
      </c>
      <c r="G8" s="108"/>
      <c r="H8" s="106" t="s">
        <v>26</v>
      </c>
      <c r="I8" s="108"/>
    </row>
    <row r="9" spans="1:9" ht="12.75">
      <c r="A9" s="12" t="s">
        <v>28</v>
      </c>
      <c r="B9" s="12"/>
      <c r="C9" s="13"/>
      <c r="D9" s="12"/>
      <c r="E9" s="13"/>
      <c r="F9" s="12"/>
      <c r="G9" s="13"/>
      <c r="H9" s="12"/>
      <c r="I9" s="13"/>
    </row>
    <row r="10" spans="1:9" ht="12.75">
      <c r="A10" s="11"/>
      <c r="B10" s="12"/>
      <c r="C10" s="12"/>
      <c r="D10" s="12"/>
      <c r="E10" s="12"/>
      <c r="F10" s="14"/>
      <c r="G10" s="12"/>
      <c r="H10" s="12"/>
      <c r="I10" s="12"/>
    </row>
    <row r="11" spans="1:9" ht="12.75">
      <c r="A11" s="15" t="s">
        <v>0</v>
      </c>
      <c r="B11" s="16">
        <v>2317154</v>
      </c>
      <c r="C11" s="67">
        <f>B11*1/B51</f>
        <v>0.3910031052054123</v>
      </c>
      <c r="D11" s="16">
        <f>'[5]Junho'!D11+B11</f>
        <v>15285693</v>
      </c>
      <c r="E11" s="67">
        <f>D11*1/D51</f>
        <v>0.3614673247998121</v>
      </c>
      <c r="F11" s="16">
        <v>594899</v>
      </c>
      <c r="G11" s="67">
        <f>F11*1/F51</f>
        <v>0.25948525088414437</v>
      </c>
      <c r="H11" s="16">
        <f>'[5]Junho'!H11+F11</f>
        <v>4043844</v>
      </c>
      <c r="I11" s="75">
        <f>H11*1/H51</f>
        <v>0.2967168380093964</v>
      </c>
    </row>
    <row r="12" spans="1:9" ht="12.75">
      <c r="A12" s="15" t="s">
        <v>1</v>
      </c>
      <c r="B12" s="16">
        <v>641378</v>
      </c>
      <c r="C12" s="67">
        <f>B12*1/B51</f>
        <v>0.10822793375426792</v>
      </c>
      <c r="D12" s="16">
        <f>'[5]Junho'!D12+B12</f>
        <v>5143120</v>
      </c>
      <c r="E12" s="67">
        <f>D12*1/D51</f>
        <v>0.1216215599465729</v>
      </c>
      <c r="F12" s="16">
        <v>225412</v>
      </c>
      <c r="G12" s="67">
        <f>F12*1/F51</f>
        <v>0.0983210416764808</v>
      </c>
      <c r="H12" s="16">
        <f>'[5]Junho'!H12+F12</f>
        <v>866599</v>
      </c>
      <c r="I12" s="75">
        <f>H12*1/H51</f>
        <v>0.06358665544519149</v>
      </c>
    </row>
    <row r="13" spans="1:9" ht="12.75">
      <c r="A13" s="15" t="s">
        <v>2</v>
      </c>
      <c r="B13" s="16">
        <v>11220</v>
      </c>
      <c r="C13" s="67">
        <f>B13*1/B51</f>
        <v>0.0018932944639867381</v>
      </c>
      <c r="D13" s="16">
        <f>'[5]Junho'!D13+B13</f>
        <v>35832</v>
      </c>
      <c r="E13" s="67">
        <f>D13*1/D51</f>
        <v>0.000847334640452799</v>
      </c>
      <c r="F13" s="16">
        <v>15230</v>
      </c>
      <c r="G13" s="67">
        <f>F13*1/F51</f>
        <v>0.006643077851812692</v>
      </c>
      <c r="H13" s="16">
        <f>'[5]Junho'!H13+F13</f>
        <v>82815</v>
      </c>
      <c r="I13" s="75">
        <f>H13*1/H51</f>
        <v>0.006076546211908313</v>
      </c>
    </row>
    <row r="14" spans="1:9" ht="12.75">
      <c r="A14" s="15" t="s">
        <v>3</v>
      </c>
      <c r="B14" s="16">
        <v>813612</v>
      </c>
      <c r="C14" s="67">
        <f>B14*1/B51</f>
        <v>0.13729118497621906</v>
      </c>
      <c r="D14" s="16">
        <f>'[5]Junho'!D14+B14</f>
        <v>4775760</v>
      </c>
      <c r="E14" s="67">
        <f>D14*1/D51</f>
        <v>0.11293444079283489</v>
      </c>
      <c r="F14" s="16">
        <v>80700</v>
      </c>
      <c r="G14" s="67">
        <f>F14*1/F51</f>
        <v>0.0352000251241815</v>
      </c>
      <c r="H14" s="16">
        <f>'[5]Junho'!H14+F14</f>
        <v>685127</v>
      </c>
      <c r="I14" s="75">
        <f>H14*1/H51</f>
        <v>0.050271157115572146</v>
      </c>
    </row>
    <row r="15" spans="1:9" ht="12.75">
      <c r="A15" s="18" t="s">
        <v>29</v>
      </c>
      <c r="B15" s="21">
        <f aca="true" t="shared" si="0" ref="B15:I15">SUM(B11:B14)</f>
        <v>3783364</v>
      </c>
      <c r="C15" s="27">
        <f t="shared" si="0"/>
        <v>0.6384155183998861</v>
      </c>
      <c r="D15" s="21">
        <f t="shared" si="0"/>
        <v>25240405</v>
      </c>
      <c r="E15" s="27">
        <f t="shared" si="0"/>
        <v>0.5968706601796727</v>
      </c>
      <c r="F15" s="21">
        <f>SUM(F11:F14)</f>
        <v>916241</v>
      </c>
      <c r="G15" s="27">
        <f t="shared" si="0"/>
        <v>0.3996493955366194</v>
      </c>
      <c r="H15" s="21">
        <f t="shared" si="0"/>
        <v>5678385</v>
      </c>
      <c r="I15" s="27">
        <f t="shared" si="0"/>
        <v>0.4166511967820684</v>
      </c>
    </row>
    <row r="16" spans="1:9" ht="12.75">
      <c r="A16" s="12" t="s">
        <v>4</v>
      </c>
      <c r="B16" s="23"/>
      <c r="C16" s="24"/>
      <c r="D16" s="23"/>
      <c r="E16" s="24"/>
      <c r="F16" s="23"/>
      <c r="G16" s="24"/>
      <c r="H16" s="23"/>
      <c r="I16" s="24"/>
    </row>
    <row r="17" spans="1:9" ht="12.75">
      <c r="A17" s="11"/>
      <c r="B17" s="23"/>
      <c r="C17" s="24"/>
      <c r="D17" s="23"/>
      <c r="E17" s="24"/>
      <c r="F17" s="23"/>
      <c r="G17" s="24"/>
      <c r="H17" s="23"/>
      <c r="I17" s="24"/>
    </row>
    <row r="18" spans="1:9" ht="12.75">
      <c r="A18" s="22" t="s">
        <v>30</v>
      </c>
      <c r="B18" s="16">
        <v>194954</v>
      </c>
      <c r="C18" s="17">
        <f>B18*1/B51</f>
        <v>0.03289708814011324</v>
      </c>
      <c r="D18" s="16">
        <f>'[5]Junho'!D18+B18</f>
        <v>1624111</v>
      </c>
      <c r="E18" s="17">
        <f>D18*1/D51</f>
        <v>0.03840604795268017</v>
      </c>
      <c r="F18" s="16">
        <v>227696</v>
      </c>
      <c r="G18" s="17">
        <f>F18*1/F51</f>
        <v>0.0993172852623994</v>
      </c>
      <c r="H18" s="16">
        <f>'[5]Junho'!H18+F18</f>
        <v>1447233</v>
      </c>
      <c r="I18" s="17">
        <f>H18*1/H51</f>
        <v>0.1061906442540446</v>
      </c>
    </row>
    <row r="19" spans="1:9" ht="12.75">
      <c r="A19" s="10" t="s">
        <v>5</v>
      </c>
      <c r="B19" s="16">
        <v>421679</v>
      </c>
      <c r="C19" s="17">
        <f>B19*1/B51</f>
        <v>0.07115530448123562</v>
      </c>
      <c r="D19" s="16">
        <f>'[5]Junho'!D19+B19</f>
        <v>2224765</v>
      </c>
      <c r="E19" s="17">
        <f>D19*1/D51</f>
        <v>0.05260997017657321</v>
      </c>
      <c r="F19" s="16">
        <v>156206</v>
      </c>
      <c r="G19" s="17">
        <f>F19*1/F51</f>
        <v>0.0681345120761821</v>
      </c>
      <c r="H19" s="16">
        <f>'[5]Junho'!H19+F19</f>
        <v>1081938</v>
      </c>
      <c r="I19" s="17">
        <f>H19*1/H51</f>
        <v>0.07938714309508732</v>
      </c>
    </row>
    <row r="20" spans="1:9" ht="12.75">
      <c r="A20" s="22" t="s">
        <v>6</v>
      </c>
      <c r="B20" s="16">
        <v>10000</v>
      </c>
      <c r="C20" s="17">
        <f>B20*1/B51</f>
        <v>0.0016874282210220483</v>
      </c>
      <c r="D20" s="16">
        <f>'[5]Junho'!D20+B20</f>
        <v>115623</v>
      </c>
      <c r="E20" s="17">
        <f>D20*1/D51</f>
        <v>0.002734186568795322</v>
      </c>
      <c r="F20" s="16">
        <v>214244</v>
      </c>
      <c r="G20" s="17">
        <f>F20*1/F51</f>
        <v>0.09344974204095591</v>
      </c>
      <c r="H20" s="16">
        <f>'[5]Junho'!H20+F20</f>
        <v>1248374</v>
      </c>
      <c r="I20" s="17">
        <f>H20*1/H51</f>
        <v>0.09159937572595338</v>
      </c>
    </row>
    <row r="21" spans="1:9" ht="12.75">
      <c r="A21" s="25" t="s">
        <v>29</v>
      </c>
      <c r="B21" s="21">
        <f>SUM(B18:B20)</f>
        <v>626633</v>
      </c>
      <c r="C21" s="27">
        <f>SUM(C18:C20)</f>
        <v>0.10573982084237091</v>
      </c>
      <c r="D21" s="21">
        <f aca="true" t="shared" si="1" ref="D21:I21">SUM(D18:D20)</f>
        <v>3964499</v>
      </c>
      <c r="E21" s="27">
        <f t="shared" si="1"/>
        <v>0.0937502046980487</v>
      </c>
      <c r="F21" s="21">
        <f t="shared" si="1"/>
        <v>598146</v>
      </c>
      <c r="G21" s="27">
        <f t="shared" si="1"/>
        <v>0.2609015393795374</v>
      </c>
      <c r="H21" s="21">
        <f t="shared" si="1"/>
        <v>3777545</v>
      </c>
      <c r="I21" s="27">
        <f t="shared" si="1"/>
        <v>0.27717716307508533</v>
      </c>
    </row>
    <row r="22" spans="1:9" ht="12.75">
      <c r="A22" s="12" t="s">
        <v>31</v>
      </c>
      <c r="B22" s="23"/>
      <c r="C22" s="24"/>
      <c r="D22" s="23"/>
      <c r="E22" s="24"/>
      <c r="F22" s="23"/>
      <c r="G22" s="24"/>
      <c r="H22" s="23"/>
      <c r="I22" s="24"/>
    </row>
    <row r="23" spans="1:9" ht="12.75">
      <c r="A23" s="12"/>
      <c r="B23" s="16"/>
      <c r="C23" s="17"/>
      <c r="D23" s="16"/>
      <c r="E23" s="17"/>
      <c r="F23" s="16"/>
      <c r="G23" s="17"/>
      <c r="H23" s="16"/>
      <c r="I23" s="17"/>
    </row>
    <row r="24" spans="1:9" ht="12.75">
      <c r="A24" s="22" t="s">
        <v>7</v>
      </c>
      <c r="B24" s="16">
        <v>267082</v>
      </c>
      <c r="C24" s="17">
        <f>B24*1/B51</f>
        <v>0.04506817041270107</v>
      </c>
      <c r="D24" s="16">
        <f>'[5]Junho'!D24+B24</f>
        <v>1784044</v>
      </c>
      <c r="E24" s="17">
        <f>D24*1/D51</f>
        <v>0.04218805205659672</v>
      </c>
      <c r="F24" s="16">
        <v>30470</v>
      </c>
      <c r="G24" s="17">
        <f>F24*1/F51</f>
        <v>0.013290517540691578</v>
      </c>
      <c r="H24" s="16">
        <f>'[5]Junho'!H24+F24</f>
        <v>279299</v>
      </c>
      <c r="I24" s="17">
        <f>H24*1/H51</f>
        <v>0.020493549241559862</v>
      </c>
    </row>
    <row r="25" spans="1:9" ht="12.75">
      <c r="A25" s="22" t="s">
        <v>8</v>
      </c>
      <c r="B25" s="16">
        <v>333151</v>
      </c>
      <c r="C25" s="17">
        <f>B25*1/B51</f>
        <v>0.056216839926171644</v>
      </c>
      <c r="D25" s="16">
        <f>'[5]Junho'!D25+B25</f>
        <v>2548255</v>
      </c>
      <c r="E25" s="17">
        <f>D25*1/D51</f>
        <v>0.06025967666351439</v>
      </c>
      <c r="F25" s="16">
        <v>216775</v>
      </c>
      <c r="G25" s="17">
        <f>F25*1/F51</f>
        <v>0.09455372300240948</v>
      </c>
      <c r="H25" s="16">
        <f>'[5]Junho'!H25+F25</f>
        <v>963908</v>
      </c>
      <c r="I25" s="17">
        <f>H25*1/H51</f>
        <v>0.07072669813473548</v>
      </c>
    </row>
    <row r="26" spans="1:9" ht="12.75">
      <c r="A26" s="22" t="s">
        <v>32</v>
      </c>
      <c r="B26" s="16">
        <v>49558</v>
      </c>
      <c r="C26" s="17">
        <f>B26*1/B51</f>
        <v>0.008362556777741066</v>
      </c>
      <c r="D26" s="16">
        <f>'[5]Junho'!D26+B26</f>
        <v>488959</v>
      </c>
      <c r="E26" s="17">
        <f>D26*1/D51</f>
        <v>0.011562622752320836</v>
      </c>
      <c r="F26" s="16">
        <v>38846</v>
      </c>
      <c r="G26" s="17">
        <f>F26*1/F51</f>
        <v>0.01694399226733525</v>
      </c>
      <c r="H26" s="16">
        <f>'[5]Junho'!H26+F26</f>
        <v>234224</v>
      </c>
      <c r="I26" s="17">
        <f>H26*1/H51</f>
        <v>0.017186173518541483</v>
      </c>
    </row>
    <row r="27" spans="1:9" ht="12.75">
      <c r="A27" s="22" t="s">
        <v>33</v>
      </c>
      <c r="B27" s="16">
        <v>24480</v>
      </c>
      <c r="C27" s="17">
        <f>B27*1/B51</f>
        <v>0.004130824285061974</v>
      </c>
      <c r="D27" s="16">
        <f>'[5]Junho'!D27+B27</f>
        <v>72960</v>
      </c>
      <c r="E27" s="17">
        <f>D27*1/D51</f>
        <v>0.001725316347606503</v>
      </c>
      <c r="F27" s="16">
        <v>15082</v>
      </c>
      <c r="G27" s="17">
        <f>F27*1/F51</f>
        <v>0.006578522663233028</v>
      </c>
      <c r="H27" s="16">
        <f>'[5]Junho'!H27+F27</f>
        <v>82918</v>
      </c>
      <c r="I27" s="17">
        <f>H27*1/H51</f>
        <v>0.0060841038314195925</v>
      </c>
    </row>
    <row r="28" spans="1:9" ht="12.75">
      <c r="A28" s="25" t="s">
        <v>29</v>
      </c>
      <c r="B28" s="21">
        <f aca="true" t="shared" si="2" ref="B28:I28">SUM(B24:B27)</f>
        <v>674271</v>
      </c>
      <c r="C28" s="27">
        <f t="shared" si="2"/>
        <v>0.11377839140167575</v>
      </c>
      <c r="D28" s="21">
        <f t="shared" si="2"/>
        <v>4894218</v>
      </c>
      <c r="E28" s="27">
        <f t="shared" si="2"/>
        <v>0.11573566782003844</v>
      </c>
      <c r="F28" s="21">
        <f t="shared" si="2"/>
        <v>301173</v>
      </c>
      <c r="G28" s="27">
        <f t="shared" si="2"/>
        <v>0.13136675547366933</v>
      </c>
      <c r="H28" s="21">
        <f t="shared" si="2"/>
        <v>1560349</v>
      </c>
      <c r="I28" s="27">
        <f t="shared" si="2"/>
        <v>0.11449052472625641</v>
      </c>
    </row>
    <row r="29" spans="1:9" ht="12.75">
      <c r="A29" s="12" t="s">
        <v>9</v>
      </c>
      <c r="B29" s="16"/>
      <c r="C29" s="17"/>
      <c r="D29" s="16"/>
      <c r="E29" s="17"/>
      <c r="F29" s="16"/>
      <c r="G29" s="17"/>
      <c r="H29" s="16"/>
      <c r="I29" s="17"/>
    </row>
    <row r="30" spans="1:9" ht="12.75">
      <c r="A30" s="13"/>
      <c r="B30" s="16"/>
      <c r="C30" s="17"/>
      <c r="D30" s="16"/>
      <c r="E30" s="17"/>
      <c r="F30" s="16"/>
      <c r="G30" s="17"/>
      <c r="H30" s="16"/>
      <c r="I30" s="17"/>
    </row>
    <row r="31" spans="1:9" ht="12.75">
      <c r="A31" s="22" t="s">
        <v>10</v>
      </c>
      <c r="B31" s="16">
        <v>382500</v>
      </c>
      <c r="C31" s="17">
        <f>B31*1/B51</f>
        <v>0.06454412945409335</v>
      </c>
      <c r="D31" s="16">
        <f>'[5]Junho'!D31+B31</f>
        <v>2823749</v>
      </c>
      <c r="E31" s="17">
        <f>D31*1/D51</f>
        <v>0.06677440119568963</v>
      </c>
      <c r="F31" s="16">
        <v>73158</v>
      </c>
      <c r="G31" s="17">
        <f>F31*1/F51</f>
        <v>0.03191032760885837</v>
      </c>
      <c r="H31" s="16">
        <f>'[5]Junho'!H31+F31</f>
        <v>683814</v>
      </c>
      <c r="I31" s="17">
        <f>H31*1/H51</f>
        <v>0.050174815810540015</v>
      </c>
    </row>
    <row r="32" spans="1:9" ht="12.75">
      <c r="A32" s="22" t="s">
        <v>11</v>
      </c>
      <c r="B32" s="16">
        <v>48440</v>
      </c>
      <c r="C32" s="17">
        <f>B32*1/B51</f>
        <v>0.008173902302630803</v>
      </c>
      <c r="D32" s="16">
        <f>'[5]Junho'!D32+B32</f>
        <v>1923447</v>
      </c>
      <c r="E32" s="17">
        <f>D32*1/D51</f>
        <v>0.045484574463468826</v>
      </c>
      <c r="F32" s="16">
        <v>143366</v>
      </c>
      <c r="G32" s="17">
        <f>F32*1/F51</f>
        <v>0.06253391328318965</v>
      </c>
      <c r="H32" s="16">
        <f>'[5]Junho'!H32+F32</f>
        <v>488755</v>
      </c>
      <c r="I32" s="17">
        <f>H32*1/H51</f>
        <v>0.03586237207995228</v>
      </c>
    </row>
    <row r="33" spans="1:9" ht="12.75">
      <c r="A33" s="22" t="s">
        <v>12</v>
      </c>
      <c r="B33" s="16">
        <v>94050</v>
      </c>
      <c r="C33" s="17">
        <f>B33*1/B51</f>
        <v>0.015870262418712363</v>
      </c>
      <c r="D33" s="16">
        <f>'[5]Junho'!D33+B33</f>
        <v>737907</v>
      </c>
      <c r="E33" s="17">
        <f>D33*1/D51</f>
        <v>0.01744960266054375</v>
      </c>
      <c r="F33" s="16">
        <v>25740</v>
      </c>
      <c r="G33" s="17">
        <f>F33*1/F51</f>
        <v>0.011227368608382055</v>
      </c>
      <c r="H33" s="16">
        <f>'[5]Junho'!H33+F33</f>
        <v>192820</v>
      </c>
      <c r="I33" s="17">
        <f>H33*1/H51</f>
        <v>0.014148157224900815</v>
      </c>
    </row>
    <row r="34" spans="1:9" ht="12.75">
      <c r="A34" s="22" t="s">
        <v>34</v>
      </c>
      <c r="B34" s="16">
        <v>26139</v>
      </c>
      <c r="C34" s="17">
        <f>B34*1/B51</f>
        <v>0.004410768626929532</v>
      </c>
      <c r="D34" s="16">
        <f>'[5]Junho'!D34+B34</f>
        <v>277179</v>
      </c>
      <c r="E34" s="17">
        <f>D34*1/D51</f>
        <v>0.006554570448372024</v>
      </c>
      <c r="F34" s="16">
        <v>75049</v>
      </c>
      <c r="G34" s="17">
        <f>F34*1/F51</f>
        <v>0.03273515099807556</v>
      </c>
      <c r="H34" s="16">
        <f>'[5]Junho'!H34+F34</f>
        <v>349729</v>
      </c>
      <c r="I34" s="17">
        <f>H34*1/H51</f>
        <v>0.02566134673844693</v>
      </c>
    </row>
    <row r="35" spans="1:9" ht="12.75">
      <c r="A35" s="22" t="s">
        <v>13</v>
      </c>
      <c r="B35" s="16">
        <v>18871</v>
      </c>
      <c r="C35" s="17">
        <f>B35*1/B51</f>
        <v>0.0031843457958907074</v>
      </c>
      <c r="D35" s="16">
        <f>'[5]Junho'!D35+B35</f>
        <v>298483</v>
      </c>
      <c r="E35" s="17">
        <f>D35*1/D51</f>
        <v>0.0070583552546961605</v>
      </c>
      <c r="F35" s="16">
        <v>24350</v>
      </c>
      <c r="G35" s="17">
        <f>F35*1/F51</f>
        <v>0.01062107325618116</v>
      </c>
      <c r="H35" s="16">
        <f>'[5]Junho'!H35+F35</f>
        <v>63990</v>
      </c>
      <c r="I35" s="17">
        <f>H35*1/H51</f>
        <v>0.004695262840065362</v>
      </c>
    </row>
    <row r="36" spans="1:9" ht="12.75">
      <c r="A36" s="22" t="s">
        <v>14</v>
      </c>
      <c r="B36" s="16">
        <v>20900</v>
      </c>
      <c r="C36" s="17">
        <f>B36*1/B51</f>
        <v>0.003526724981936081</v>
      </c>
      <c r="D36" s="16">
        <f>'[5]Junho'!D36+B36</f>
        <v>224818</v>
      </c>
      <c r="E36" s="17">
        <f>D36*1/D51</f>
        <v>0.005316367470342637</v>
      </c>
      <c r="F36" s="16">
        <v>3065</v>
      </c>
      <c r="G36" s="17">
        <f>F36*1/F51</f>
        <v>0.001336903060788306</v>
      </c>
      <c r="H36" s="16">
        <f>'[5]Junho'!H36+F36</f>
        <v>43289</v>
      </c>
      <c r="I36" s="17">
        <f>H36*1/H51</f>
        <v>0.0031763280681917404</v>
      </c>
    </row>
    <row r="37" spans="1:9" ht="12.75">
      <c r="A37" s="22" t="s">
        <v>15</v>
      </c>
      <c r="B37" s="16">
        <v>0</v>
      </c>
      <c r="C37" s="17">
        <f>B37*1/B51</f>
        <v>0</v>
      </c>
      <c r="D37" s="16">
        <f>'[5]Junho'!D37+B37</f>
        <v>0</v>
      </c>
      <c r="E37" s="17">
        <f>D37*1/D51</f>
        <v>0</v>
      </c>
      <c r="F37" s="16">
        <v>0</v>
      </c>
      <c r="G37" s="17">
        <f>F37*1/F51</f>
        <v>0</v>
      </c>
      <c r="H37" s="16">
        <f>'[5]Junho'!H37+F37</f>
        <v>0</v>
      </c>
      <c r="I37" s="17">
        <f>H37*1/H51</f>
        <v>0</v>
      </c>
    </row>
    <row r="38" spans="1:9" ht="12.75">
      <c r="A38" s="22" t="s">
        <v>16</v>
      </c>
      <c r="B38" s="16">
        <v>32742</v>
      </c>
      <c r="C38" s="17">
        <f>B38*1/B51</f>
        <v>0.00552497748127039</v>
      </c>
      <c r="D38" s="16">
        <f>'[5]Junho'!D38+B38</f>
        <v>232190</v>
      </c>
      <c r="E38" s="17">
        <f>D38*1/D51</f>
        <v>0.005490696309632045</v>
      </c>
      <c r="F38" s="16">
        <v>1300</v>
      </c>
      <c r="G38" s="17">
        <f>F38*1/F51</f>
        <v>0.0005670388186051543</v>
      </c>
      <c r="H38" s="16">
        <f>'[5]Junho'!H38+F38</f>
        <v>16750</v>
      </c>
      <c r="I38" s="17">
        <f>H38*1/H51</f>
        <v>0.0012290303574167029</v>
      </c>
    </row>
    <row r="39" spans="1:9" ht="12.75">
      <c r="A39" s="22" t="s">
        <v>17</v>
      </c>
      <c r="B39" s="16">
        <v>19380</v>
      </c>
      <c r="C39" s="17">
        <f>B39*1/B51</f>
        <v>0.0032702358923407298</v>
      </c>
      <c r="D39" s="16">
        <f>'[5]Junho'!D39+B39</f>
        <v>204577</v>
      </c>
      <c r="E39" s="17">
        <f>D39*1/D51</f>
        <v>0.004837719879993086</v>
      </c>
      <c r="F39" s="16">
        <v>21202</v>
      </c>
      <c r="G39" s="17">
        <f>F39*1/F51</f>
        <v>0.009247966947743448</v>
      </c>
      <c r="H39" s="16">
        <f>'[5]Junho'!H39+F39</f>
        <v>303345</v>
      </c>
      <c r="I39" s="17">
        <f>H39*1/H51</f>
        <v>0.02225792321018327</v>
      </c>
    </row>
    <row r="40" spans="1:9" ht="12.75">
      <c r="A40" s="26" t="s">
        <v>29</v>
      </c>
      <c r="B40" s="21">
        <f aca="true" t="shared" si="3" ref="B40:I40">SUM(B31:B39)</f>
        <v>643022</v>
      </c>
      <c r="C40" s="27">
        <f t="shared" si="3"/>
        <v>0.10850534695380396</v>
      </c>
      <c r="D40" s="21">
        <f t="shared" si="3"/>
        <v>6722350</v>
      </c>
      <c r="E40" s="27">
        <f t="shared" si="3"/>
        <v>0.15896628768273816</v>
      </c>
      <c r="F40" s="21">
        <f t="shared" si="3"/>
        <v>367230</v>
      </c>
      <c r="G40" s="27">
        <f t="shared" si="3"/>
        <v>0.16017974258182371</v>
      </c>
      <c r="H40" s="21">
        <f t="shared" si="3"/>
        <v>2142492</v>
      </c>
      <c r="I40" s="27">
        <f t="shared" si="3"/>
        <v>0.1572052363296971</v>
      </c>
    </row>
    <row r="41" spans="1:9" ht="12.75">
      <c r="A41" s="12" t="s">
        <v>18</v>
      </c>
      <c r="B41" s="16"/>
      <c r="C41" s="17"/>
      <c r="D41" s="16"/>
      <c r="E41" s="17"/>
      <c r="F41" s="16"/>
      <c r="G41" s="17"/>
      <c r="H41" s="16"/>
      <c r="I41" s="17"/>
    </row>
    <row r="42" spans="1:9" ht="12.75">
      <c r="A42" s="22"/>
      <c r="B42" s="16"/>
      <c r="C42" s="17"/>
      <c r="D42" s="16"/>
      <c r="E42" s="17"/>
      <c r="F42" s="16"/>
      <c r="G42" s="17"/>
      <c r="H42" s="16"/>
      <c r="I42" s="17"/>
    </row>
    <row r="43" spans="1:9" ht="12.75">
      <c r="A43" s="22" t="s">
        <v>19</v>
      </c>
      <c r="B43" s="16">
        <v>12240</v>
      </c>
      <c r="C43" s="17">
        <f>B43*1/B51</f>
        <v>0.002065412142530987</v>
      </c>
      <c r="D43" s="16">
        <f>'[5]Junho'!D43+B43</f>
        <v>12240</v>
      </c>
      <c r="E43" s="17">
        <f>D43*1/D51</f>
        <v>0.00028944451884188046</v>
      </c>
      <c r="F43" s="16">
        <v>17351</v>
      </c>
      <c r="G43" s="17">
        <f>F43*1/F51</f>
        <v>0.0075682234935523325</v>
      </c>
      <c r="H43" s="16">
        <f>'[5]Junho'!H43+F43</f>
        <v>45411</v>
      </c>
      <c r="I43" s="17">
        <f>H43*1/H51</f>
        <v>0.0033320297051134267</v>
      </c>
    </row>
    <row r="44" spans="1:9" ht="12.75">
      <c r="A44" s="22" t="s">
        <v>20</v>
      </c>
      <c r="B44" s="16">
        <v>84113</v>
      </c>
      <c r="C44" s="17">
        <f>B44*1/B51</f>
        <v>0.014193464995482755</v>
      </c>
      <c r="D44" s="16">
        <f>'[5]Junho'!D44+B44</f>
        <v>811253</v>
      </c>
      <c r="E44" s="17">
        <f>D44*1/D51</f>
        <v>0.019184046915362095</v>
      </c>
      <c r="F44" s="16">
        <v>21088</v>
      </c>
      <c r="G44" s="17">
        <f>F44*1/F51</f>
        <v>0.009198242005188841</v>
      </c>
      <c r="H44" s="16">
        <f>'[5]Junho'!H44+F44</f>
        <v>71459</v>
      </c>
      <c r="I44" s="17">
        <f>H44*1/H51</f>
        <v>0.005243300317053144</v>
      </c>
    </row>
    <row r="45" spans="1:9" ht="12.75">
      <c r="A45" s="22" t="s">
        <v>21</v>
      </c>
      <c r="B45" s="16">
        <v>102535</v>
      </c>
      <c r="C45" s="17">
        <f>B45*1/B51</f>
        <v>0.017302045264249572</v>
      </c>
      <c r="D45" s="16">
        <f>'[5]Junho'!D45+B45</f>
        <v>533616</v>
      </c>
      <c r="E45" s="17">
        <f>D45*1/D51</f>
        <v>0.01261864594496151</v>
      </c>
      <c r="F45" s="16">
        <v>7130</v>
      </c>
      <c r="G45" s="17">
        <f>F45*1/F51</f>
        <v>0.0031099898281959615</v>
      </c>
      <c r="H45" s="16">
        <f>'[5]Junho'!H45+F45</f>
        <v>39370</v>
      </c>
      <c r="I45" s="17">
        <f>H45*1/H51</f>
        <v>0.002888771652029588</v>
      </c>
    </row>
    <row r="46" spans="1:9" ht="12.75">
      <c r="A46" s="22" t="s">
        <v>22</v>
      </c>
      <c r="B46" s="16">
        <v>0</v>
      </c>
      <c r="C46" s="17">
        <f>B46*1/B51</f>
        <v>0</v>
      </c>
      <c r="D46" s="16">
        <f>'[5]Junho'!D46+B46</f>
        <v>109316</v>
      </c>
      <c r="E46" s="17">
        <f>D46*1/D51</f>
        <v>0.00258504224033652</v>
      </c>
      <c r="F46" s="16">
        <v>64253</v>
      </c>
      <c r="G46" s="17">
        <f>F46*1/F51</f>
        <v>0.028026111701413062</v>
      </c>
      <c r="H46" s="16">
        <f>'[5]Junho'!H46+F46</f>
        <v>226883</v>
      </c>
      <c r="I46" s="17">
        <f>H46*1/H51</f>
        <v>0.016647528034732764</v>
      </c>
    </row>
    <row r="47" spans="1:9" ht="12.75">
      <c r="A47" s="22" t="s">
        <v>35</v>
      </c>
      <c r="B47" s="16">
        <v>0</v>
      </c>
      <c r="C47" s="17">
        <f>B47*1/B51</f>
        <v>0</v>
      </c>
      <c r="D47" s="16">
        <f>'[5]Junho'!D47+B47</f>
        <v>0</v>
      </c>
      <c r="E47" s="17">
        <f>D47*1/D51</f>
        <v>0</v>
      </c>
      <c r="F47" s="16">
        <v>0</v>
      </c>
      <c r="G47" s="17">
        <f>F47*1/F51</f>
        <v>0</v>
      </c>
      <c r="H47" s="16">
        <f>'[5]Junho'!H47+F47</f>
        <v>86736</v>
      </c>
      <c r="I47" s="17">
        <f>H47*1/H51</f>
        <v>0.006364249377963889</v>
      </c>
    </row>
    <row r="48" spans="1:9" ht="12.75">
      <c r="A48" s="22" t="s">
        <v>23</v>
      </c>
      <c r="B48" s="16">
        <v>0</v>
      </c>
      <c r="C48" s="17">
        <f>B48*1/B51</f>
        <v>0</v>
      </c>
      <c r="D48" s="16">
        <f>'[5]Junho'!D48+B48</f>
        <v>0</v>
      </c>
      <c r="E48" s="17">
        <f>D48*1/D51</f>
        <v>0</v>
      </c>
      <c r="F48" s="16">
        <v>0</v>
      </c>
      <c r="G48" s="17">
        <f>F48*1/F51</f>
        <v>0</v>
      </c>
      <c r="H48" s="16">
        <f>'[5]Junho'!H48+F48</f>
        <v>0</v>
      </c>
      <c r="I48" s="17">
        <f>H48*1/H51</f>
        <v>0</v>
      </c>
    </row>
    <row r="49" spans="1:9" ht="12.75">
      <c r="A49" s="10" t="s">
        <v>24</v>
      </c>
      <c r="B49" s="16">
        <v>0</v>
      </c>
      <c r="C49" s="17">
        <f>B49*1/B51</f>
        <v>0</v>
      </c>
      <c r="D49" s="16">
        <f>'[5]Junho'!D49+B49</f>
        <v>0</v>
      </c>
      <c r="E49" s="17">
        <f>D49*1/D51</f>
        <v>0</v>
      </c>
      <c r="F49" s="16">
        <v>0</v>
      </c>
      <c r="G49" s="17">
        <f>F49*1/F51</f>
        <v>0</v>
      </c>
      <c r="H49" s="16">
        <f>'[5]Junho'!H49+F49</f>
        <v>0</v>
      </c>
      <c r="I49" s="17">
        <f>H49*1/H51</f>
        <v>0</v>
      </c>
    </row>
    <row r="50" spans="1:9" ht="12.75">
      <c r="A50" s="26" t="s">
        <v>29</v>
      </c>
      <c r="B50" s="21">
        <f aca="true" t="shared" si="4" ref="B50:I50">SUM(B43:B49)</f>
        <v>198888</v>
      </c>
      <c r="C50" s="27">
        <f t="shared" si="4"/>
        <v>0.03356092240226331</v>
      </c>
      <c r="D50" s="21">
        <f t="shared" si="4"/>
        <v>1466425</v>
      </c>
      <c r="E50" s="27">
        <f t="shared" si="4"/>
        <v>0.034677179619502</v>
      </c>
      <c r="F50" s="21">
        <f t="shared" si="4"/>
        <v>109822</v>
      </c>
      <c r="G50" s="27">
        <f t="shared" si="4"/>
        <v>0.0479025670283502</v>
      </c>
      <c r="H50" s="21">
        <f t="shared" si="4"/>
        <v>469859</v>
      </c>
      <c r="I50" s="27">
        <f t="shared" si="4"/>
        <v>0.03447587908689281</v>
      </c>
    </row>
    <row r="51" spans="1:9" ht="12.75">
      <c r="A51" s="26" t="s">
        <v>36</v>
      </c>
      <c r="B51" s="21">
        <f aca="true" t="shared" si="5" ref="B51:I51">SUM(B15+B21+B28+B40+B50)</f>
        <v>5926178</v>
      </c>
      <c r="C51" s="68">
        <f t="shared" si="5"/>
        <v>1</v>
      </c>
      <c r="D51" s="21">
        <f t="shared" si="5"/>
        <v>42287897</v>
      </c>
      <c r="E51" s="68">
        <f t="shared" si="5"/>
        <v>1</v>
      </c>
      <c r="F51" s="21">
        <f t="shared" si="5"/>
        <v>2292612</v>
      </c>
      <c r="G51" s="68">
        <f t="shared" si="5"/>
        <v>1</v>
      </c>
      <c r="H51" s="21">
        <f t="shared" si="5"/>
        <v>13628630</v>
      </c>
      <c r="I51" s="68">
        <f t="shared" si="5"/>
        <v>1</v>
      </c>
    </row>
    <row r="52" spans="1:9" ht="12.75">
      <c r="A52" s="9"/>
      <c r="B52" s="31"/>
      <c r="C52" s="32"/>
      <c r="D52" s="31"/>
      <c r="E52" s="32"/>
      <c r="F52" s="31"/>
      <c r="G52" s="32"/>
      <c r="H52" s="31"/>
      <c r="I52" s="33"/>
    </row>
    <row r="53" spans="1:9" ht="12.75">
      <c r="A53" s="28" t="s">
        <v>37</v>
      </c>
      <c r="B53" s="29">
        <v>0</v>
      </c>
      <c r="C53" s="30"/>
      <c r="D53" s="29">
        <f>'[5]Junho'!D53+B53</f>
        <v>0</v>
      </c>
      <c r="E53" s="29"/>
      <c r="F53" s="29">
        <v>108701</v>
      </c>
      <c r="G53" s="29"/>
      <c r="H53" s="29">
        <f>'[5]Junho'!H53+F53</f>
        <v>1160264</v>
      </c>
      <c r="I53" s="30"/>
    </row>
    <row r="54" spans="1:9" ht="12.75">
      <c r="A54" s="72" t="s">
        <v>38</v>
      </c>
      <c r="B54" s="82"/>
      <c r="C54" s="82"/>
      <c r="D54" s="82"/>
      <c r="E54" s="82"/>
      <c r="F54" s="82"/>
      <c r="G54" s="82"/>
      <c r="H54" s="82"/>
      <c r="I54" s="82"/>
    </row>
    <row r="55" ht="12.75">
      <c r="H55" s="83">
        <f>B51+F51</f>
        <v>8218790</v>
      </c>
    </row>
  </sheetData>
  <sheetProtection/>
  <mergeCells count="6">
    <mergeCell ref="B7:E7"/>
    <mergeCell ref="F7:I7"/>
    <mergeCell ref="B8:C8"/>
    <mergeCell ref="D8:E8"/>
    <mergeCell ref="F8:G8"/>
    <mergeCell ref="H8:I8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Q54"/>
  <sheetViews>
    <sheetView zoomScalePageLayoutView="0" workbookViewId="0" topLeftCell="A1">
      <selection activeCell="F54" sqref="F54"/>
    </sheetView>
  </sheetViews>
  <sheetFormatPr defaultColWidth="9.33203125" defaultRowHeight="12.75"/>
  <cols>
    <col min="1" max="1" width="20.5" style="5" customWidth="1"/>
    <col min="2" max="9" width="11.83203125" style="5" customWidth="1"/>
    <col min="10" max="16384" width="9.33203125" style="5" customWidth="1"/>
  </cols>
  <sheetData>
    <row r="4" ht="18.75">
      <c r="C4" s="78" t="s">
        <v>44</v>
      </c>
    </row>
    <row r="6" spans="1:17" ht="13.5" customHeight="1">
      <c r="A6" s="6"/>
      <c r="B6" s="7"/>
      <c r="C6" s="7"/>
      <c r="D6" s="7"/>
      <c r="E6" s="7"/>
      <c r="F6" s="7"/>
      <c r="G6" s="7"/>
      <c r="H6" s="7"/>
      <c r="I6" s="7"/>
      <c r="J6" s="4"/>
      <c r="K6" s="4"/>
      <c r="L6" s="4"/>
      <c r="M6" s="4"/>
      <c r="N6" s="4"/>
      <c r="O6" s="4"/>
      <c r="P6" s="4"/>
      <c r="Q6" s="4"/>
    </row>
    <row r="7" spans="1:17" ht="9.75" customHeight="1">
      <c r="A7" s="8"/>
      <c r="B7" s="106" t="s">
        <v>39</v>
      </c>
      <c r="C7" s="107"/>
      <c r="D7" s="107"/>
      <c r="E7" s="108"/>
      <c r="F7" s="106" t="s">
        <v>40</v>
      </c>
      <c r="G7" s="107"/>
      <c r="H7" s="107"/>
      <c r="I7" s="108"/>
      <c r="J7" s="4"/>
      <c r="K7" s="4"/>
      <c r="L7" s="4"/>
      <c r="M7" s="4"/>
      <c r="N7" s="4"/>
      <c r="O7" s="4"/>
      <c r="P7" s="4"/>
      <c r="Q7" s="4"/>
    </row>
    <row r="8" spans="1:17" ht="9.75" customHeight="1">
      <c r="A8" s="9" t="s">
        <v>27</v>
      </c>
      <c r="B8" s="106" t="s">
        <v>25</v>
      </c>
      <c r="C8" s="108"/>
      <c r="D8" s="106" t="s">
        <v>26</v>
      </c>
      <c r="E8" s="108"/>
      <c r="F8" s="106" t="s">
        <v>25</v>
      </c>
      <c r="G8" s="108"/>
      <c r="H8" s="106" t="s">
        <v>26</v>
      </c>
      <c r="I8" s="108"/>
      <c r="J8" s="4"/>
      <c r="K8" s="4"/>
      <c r="L8" s="4"/>
      <c r="M8" s="4"/>
      <c r="N8" s="4"/>
      <c r="O8" s="4"/>
      <c r="P8" s="4"/>
      <c r="Q8" s="4"/>
    </row>
    <row r="9" spans="1:17" ht="9.75" customHeight="1">
      <c r="A9" s="12" t="s">
        <v>28</v>
      </c>
      <c r="B9" s="12"/>
      <c r="C9" s="13"/>
      <c r="D9" s="12"/>
      <c r="E9" s="13"/>
      <c r="F9" s="12"/>
      <c r="G9" s="13"/>
      <c r="H9" s="12"/>
      <c r="I9" s="13"/>
      <c r="J9" s="4"/>
      <c r="K9" s="4"/>
      <c r="L9" s="4"/>
      <c r="M9" s="4"/>
      <c r="N9" s="4"/>
      <c r="O9" s="4"/>
      <c r="P9" s="4"/>
      <c r="Q9" s="4"/>
    </row>
    <row r="10" spans="1:17" ht="9.75" customHeight="1">
      <c r="A10" s="11"/>
      <c r="B10" s="12"/>
      <c r="C10" s="12"/>
      <c r="D10" s="12"/>
      <c r="E10" s="12"/>
      <c r="F10" s="14"/>
      <c r="G10" s="12"/>
      <c r="H10" s="12"/>
      <c r="I10" s="12"/>
      <c r="J10" s="4"/>
      <c r="K10" s="4"/>
      <c r="L10" s="4"/>
      <c r="M10" s="4"/>
      <c r="N10" s="4"/>
      <c r="O10" s="4"/>
      <c r="P10" s="4"/>
      <c r="Q10" s="4"/>
    </row>
    <row r="11" spans="1:17" ht="9.75" customHeight="1">
      <c r="A11" s="15" t="s">
        <v>0</v>
      </c>
      <c r="B11" s="16">
        <v>1835280</v>
      </c>
      <c r="C11" s="67">
        <f>B11*1/B51</f>
        <v>0.37487330806779945</v>
      </c>
      <c r="D11" s="16">
        <f>Janeiro!D11+B11</f>
        <v>3918091</v>
      </c>
      <c r="E11" s="67">
        <f>D11*1/D51</f>
        <v>0.3703872006685343</v>
      </c>
      <c r="F11" s="16">
        <v>371432</v>
      </c>
      <c r="G11" s="67">
        <f>F11*1/F51</f>
        <v>0.24421823365345038</v>
      </c>
      <c r="H11" s="16">
        <f>Janeiro!H11+F11</f>
        <v>856564</v>
      </c>
      <c r="I11" s="67">
        <f>H11*1/H51</f>
        <v>0.2709653459160681</v>
      </c>
      <c r="J11" s="4"/>
      <c r="K11" s="4"/>
      <c r="L11" s="4"/>
      <c r="M11" s="4"/>
      <c r="N11" s="4"/>
      <c r="O11" s="4"/>
      <c r="P11" s="4"/>
      <c r="Q11" s="4"/>
    </row>
    <row r="12" spans="1:17" ht="9.75" customHeight="1">
      <c r="A12" s="15" t="s">
        <v>1</v>
      </c>
      <c r="B12" s="16">
        <v>689268</v>
      </c>
      <c r="C12" s="67">
        <f>B12*1/B51</f>
        <v>0.14078951184847868</v>
      </c>
      <c r="D12" s="16">
        <f>Janeiro!D12+B12</f>
        <v>1335632</v>
      </c>
      <c r="E12" s="67">
        <f>D12*1/D51</f>
        <v>0.12626072176560366</v>
      </c>
      <c r="F12" s="16">
        <v>242945</v>
      </c>
      <c r="G12" s="67">
        <f>F12*1/F51</f>
        <v>0.15973744527918302</v>
      </c>
      <c r="H12" s="16">
        <f>Janeiro!H12+F12</f>
        <v>351619</v>
      </c>
      <c r="I12" s="67">
        <f>H12*1/H51</f>
        <v>0.11123110936913289</v>
      </c>
      <c r="J12" s="4"/>
      <c r="K12" s="4"/>
      <c r="L12" s="4"/>
      <c r="M12" s="4"/>
      <c r="N12" s="4"/>
      <c r="O12" s="4"/>
      <c r="P12" s="4"/>
      <c r="Q12" s="4"/>
    </row>
    <row r="13" spans="1:17" ht="9.75" customHeight="1">
      <c r="A13" s="15" t="s">
        <v>2</v>
      </c>
      <c r="B13" s="16">
        <v>7730</v>
      </c>
      <c r="C13" s="67">
        <f>B13*1/B51</f>
        <v>0.0015789256524149393</v>
      </c>
      <c r="D13" s="16">
        <f>Janeiro!D13+B13</f>
        <v>7730</v>
      </c>
      <c r="E13" s="67">
        <f>D13*1/D51</f>
        <v>0.0007307367442889332</v>
      </c>
      <c r="F13" s="16">
        <v>6030</v>
      </c>
      <c r="G13" s="67">
        <f>F13*1/F51</f>
        <v>0.003964752495558557</v>
      </c>
      <c r="H13" s="16">
        <f>Janeiro!H13+F13</f>
        <v>12210</v>
      </c>
      <c r="I13" s="67">
        <f>H13*1/H51</f>
        <v>0.0038625098342157634</v>
      </c>
      <c r="J13" s="4"/>
      <c r="K13" s="4"/>
      <c r="L13" s="4"/>
      <c r="M13" s="4"/>
      <c r="N13" s="4"/>
      <c r="O13" s="4"/>
      <c r="P13" s="4"/>
      <c r="Q13" s="4"/>
    </row>
    <row r="14" spans="1:17" ht="9.75" customHeight="1">
      <c r="A14" s="15" t="s">
        <v>3</v>
      </c>
      <c r="B14" s="16">
        <v>315886</v>
      </c>
      <c r="C14" s="67">
        <f>B14*1/B51</f>
        <v>0.06452270486917794</v>
      </c>
      <c r="D14" s="16">
        <f>Janeiro!D14+B14</f>
        <v>1111530</v>
      </c>
      <c r="E14" s="67">
        <f>D14*1/D51</f>
        <v>0.10507578439579274</v>
      </c>
      <c r="F14" s="16">
        <v>77120</v>
      </c>
      <c r="G14" s="67">
        <f>F14*1/F51</f>
        <v>0.0507067516513227</v>
      </c>
      <c r="H14" s="16">
        <f>Janeiro!H14+F14</f>
        <v>132520</v>
      </c>
      <c r="I14" s="67">
        <f>H14*1/H51</f>
        <v>0.04192135980591916</v>
      </c>
      <c r="J14" s="4"/>
      <c r="K14" s="4"/>
      <c r="L14" s="4"/>
      <c r="M14" s="4"/>
      <c r="N14" s="4"/>
      <c r="O14" s="4"/>
      <c r="P14" s="4"/>
      <c r="Q14" s="4"/>
    </row>
    <row r="15" spans="1:17" s="64" customFormat="1" ht="9.75" customHeight="1">
      <c r="A15" s="18" t="s">
        <v>29</v>
      </c>
      <c r="B15" s="21">
        <f aca="true" t="shared" si="0" ref="B15:I15">SUM(B11:B14)</f>
        <v>2848164</v>
      </c>
      <c r="C15" s="27">
        <f t="shared" si="0"/>
        <v>0.581764450437871</v>
      </c>
      <c r="D15" s="21">
        <f t="shared" si="0"/>
        <v>6372983</v>
      </c>
      <c r="E15" s="27">
        <f t="shared" si="0"/>
        <v>0.6024544435742196</v>
      </c>
      <c r="F15" s="21">
        <f t="shared" si="0"/>
        <v>697527</v>
      </c>
      <c r="G15" s="27">
        <f t="shared" si="0"/>
        <v>0.45862718307951467</v>
      </c>
      <c r="H15" s="21">
        <f t="shared" si="0"/>
        <v>1352913</v>
      </c>
      <c r="I15" s="27">
        <f t="shared" si="0"/>
        <v>0.4279803249253359</v>
      </c>
      <c r="J15" s="63"/>
      <c r="K15" s="63"/>
      <c r="L15" s="63"/>
      <c r="M15" s="63"/>
      <c r="N15" s="63"/>
      <c r="O15" s="63"/>
      <c r="P15" s="63"/>
      <c r="Q15" s="63"/>
    </row>
    <row r="16" spans="1:17" ht="9.75" customHeight="1">
      <c r="A16" s="12" t="s">
        <v>4</v>
      </c>
      <c r="B16" s="23"/>
      <c r="C16" s="24"/>
      <c r="D16" s="23"/>
      <c r="E16" s="24"/>
      <c r="F16" s="23"/>
      <c r="G16" s="24"/>
      <c r="H16" s="23"/>
      <c r="I16" s="24"/>
      <c r="J16" s="4"/>
      <c r="K16" s="4"/>
      <c r="L16" s="4"/>
      <c r="M16" s="4"/>
      <c r="N16" s="4"/>
      <c r="O16" s="4"/>
      <c r="P16" s="4"/>
      <c r="Q16" s="4"/>
    </row>
    <row r="17" spans="1:17" ht="9.75" customHeight="1">
      <c r="A17" s="11"/>
      <c r="B17" s="23"/>
      <c r="C17" s="24"/>
      <c r="D17" s="23"/>
      <c r="E17" s="24"/>
      <c r="F17" s="23"/>
      <c r="G17" s="24"/>
      <c r="H17" s="23"/>
      <c r="I17" s="24"/>
      <c r="J17" s="4"/>
      <c r="K17" s="4"/>
      <c r="L17" s="4"/>
      <c r="M17" s="4"/>
      <c r="N17" s="4"/>
      <c r="O17" s="4"/>
      <c r="P17" s="4"/>
      <c r="Q17" s="4"/>
    </row>
    <row r="18" spans="1:17" ht="9.75" customHeight="1">
      <c r="A18" s="22" t="s">
        <v>30</v>
      </c>
      <c r="B18" s="16">
        <v>227568</v>
      </c>
      <c r="C18" s="17">
        <f>B18*1/B51</f>
        <v>0.04648291757681279</v>
      </c>
      <c r="D18" s="16">
        <f>Janeiro!D18+B18</f>
        <v>325250</v>
      </c>
      <c r="E18" s="17">
        <f>D18*1/D51</f>
        <v>0.030746717474770438</v>
      </c>
      <c r="F18" s="16">
        <v>131182</v>
      </c>
      <c r="G18" s="17">
        <f>F18*1/F51</f>
        <v>0.08625276316291254</v>
      </c>
      <c r="H18" s="16">
        <f>Janeiro!H18+F18</f>
        <v>347030</v>
      </c>
      <c r="I18" s="17">
        <f>H18*1/H51</f>
        <v>0.10977942569761641</v>
      </c>
      <c r="J18" s="4"/>
      <c r="K18" s="4"/>
      <c r="L18" s="4"/>
      <c r="M18" s="4"/>
      <c r="N18" s="4"/>
      <c r="O18" s="4"/>
      <c r="P18" s="4"/>
      <c r="Q18" s="4"/>
    </row>
    <row r="19" spans="1:17" ht="9.75" customHeight="1">
      <c r="A19" s="10" t="s">
        <v>5</v>
      </c>
      <c r="B19" s="16">
        <v>212675</v>
      </c>
      <c r="C19" s="17">
        <f>B19*1/B51</f>
        <v>0.043440881387755134</v>
      </c>
      <c r="D19" s="16">
        <f>Janeiro!D19+B19</f>
        <v>499259</v>
      </c>
      <c r="E19" s="17">
        <f>D19*1/D51</f>
        <v>0.04719623495691442</v>
      </c>
      <c r="F19" s="16">
        <v>126260</v>
      </c>
      <c r="G19" s="17">
        <f>F19*1/F51</f>
        <v>0.08301652571960587</v>
      </c>
      <c r="H19" s="16">
        <f>Janeiro!H19+F19</f>
        <v>312107</v>
      </c>
      <c r="I19" s="17">
        <f>H19*1/H51</f>
        <v>0.0987318883560671</v>
      </c>
      <c r="J19" s="4"/>
      <c r="K19" s="4"/>
      <c r="L19" s="4"/>
      <c r="M19" s="4"/>
      <c r="N19" s="4"/>
      <c r="O19" s="4"/>
      <c r="P19" s="4"/>
      <c r="Q19" s="4"/>
    </row>
    <row r="20" spans="1:17" ht="9.75" customHeight="1">
      <c r="A20" s="22" t="s">
        <v>6</v>
      </c>
      <c r="B20" s="16">
        <v>3330</v>
      </c>
      <c r="C20" s="17">
        <f>B20*1/B51</f>
        <v>0.0006801840132654266</v>
      </c>
      <c r="D20" s="16">
        <f>Janeiro!D20+B20</f>
        <v>28820</v>
      </c>
      <c r="E20" s="17">
        <f>D20*1/D51</f>
        <v>0.0027244285860811195</v>
      </c>
      <c r="F20" s="16">
        <v>56514</v>
      </c>
      <c r="G20" s="17">
        <f>F20*1/F51</f>
        <v>0.03715821269220502</v>
      </c>
      <c r="H20" s="16">
        <f>Janeiro!H20+F20</f>
        <v>259079</v>
      </c>
      <c r="I20" s="17">
        <f>H20*1/H51</f>
        <v>0.08195701763626419</v>
      </c>
      <c r="J20" s="4"/>
      <c r="K20" s="4"/>
      <c r="L20" s="4"/>
      <c r="M20" s="4"/>
      <c r="N20" s="4"/>
      <c r="O20" s="4"/>
      <c r="P20" s="4"/>
      <c r="Q20" s="4"/>
    </row>
    <row r="21" spans="1:17" ht="9.75" customHeight="1">
      <c r="A21" s="25" t="s">
        <v>29</v>
      </c>
      <c r="B21" s="21">
        <f>SUM(B18:B20)</f>
        <v>443573</v>
      </c>
      <c r="C21" s="27">
        <f>SUM(C18:C20)</f>
        <v>0.09060398297783336</v>
      </c>
      <c r="D21" s="21">
        <f aca="true" t="shared" si="1" ref="D21:I21">SUM(D18:D20)</f>
        <v>853329</v>
      </c>
      <c r="E21" s="27">
        <f t="shared" si="1"/>
        <v>0.08066738101776598</v>
      </c>
      <c r="F21" s="21">
        <f t="shared" si="1"/>
        <v>313956</v>
      </c>
      <c r="G21" s="27">
        <f t="shared" si="1"/>
        <v>0.20642750157472342</v>
      </c>
      <c r="H21" s="21">
        <f t="shared" si="1"/>
        <v>918216</v>
      </c>
      <c r="I21" s="27">
        <f t="shared" si="1"/>
        <v>0.2904683316899477</v>
      </c>
      <c r="J21" s="4"/>
      <c r="K21" s="4"/>
      <c r="L21" s="4"/>
      <c r="M21" s="4"/>
      <c r="N21" s="4"/>
      <c r="O21" s="4"/>
      <c r="P21" s="4"/>
      <c r="Q21" s="4"/>
    </row>
    <row r="22" spans="1:17" ht="9.75" customHeight="1">
      <c r="A22" s="12" t="s">
        <v>31</v>
      </c>
      <c r="B22" s="23"/>
      <c r="C22" s="24"/>
      <c r="D22" s="23"/>
      <c r="E22" s="24"/>
      <c r="F22" s="23"/>
      <c r="G22" s="24"/>
      <c r="H22" s="23"/>
      <c r="I22" s="24"/>
      <c r="J22" s="4"/>
      <c r="K22" s="4"/>
      <c r="L22" s="4"/>
      <c r="M22" s="4"/>
      <c r="N22" s="4"/>
      <c r="O22" s="4"/>
      <c r="P22" s="4"/>
      <c r="Q22" s="4"/>
    </row>
    <row r="23" spans="1:17" ht="9.75" customHeight="1">
      <c r="A23" s="12"/>
      <c r="B23" s="16"/>
      <c r="C23" s="17"/>
      <c r="D23" s="16"/>
      <c r="E23" s="17"/>
      <c r="F23" s="16"/>
      <c r="G23" s="17"/>
      <c r="H23" s="16"/>
      <c r="I23" s="17"/>
      <c r="J23" s="4"/>
      <c r="K23" s="4"/>
      <c r="L23" s="4"/>
      <c r="M23" s="4"/>
      <c r="N23" s="4"/>
      <c r="O23" s="4"/>
      <c r="P23" s="4"/>
      <c r="Q23" s="4"/>
    </row>
    <row r="24" spans="1:17" ht="9.75" customHeight="1">
      <c r="A24" s="22" t="s">
        <v>7</v>
      </c>
      <c r="B24" s="16">
        <v>180587</v>
      </c>
      <c r="C24" s="17">
        <f>B24*1/B51</f>
        <v>0.036886603724793875</v>
      </c>
      <c r="D24" s="16">
        <f>Janeiro!D24+B24</f>
        <v>452437</v>
      </c>
      <c r="E24" s="17">
        <f>D24*1/D51</f>
        <v>0.04277003109648797</v>
      </c>
      <c r="F24" s="16">
        <v>19690</v>
      </c>
      <c r="G24" s="17">
        <f>F24*1/F51</f>
        <v>0.012946264782346265</v>
      </c>
      <c r="H24" s="16">
        <f>Janeiro!H24+F24</f>
        <v>37002</v>
      </c>
      <c r="I24" s="17">
        <f>H24*1/H51</f>
        <v>0.011705207934942808</v>
      </c>
      <c r="J24" s="4"/>
      <c r="K24" s="4"/>
      <c r="L24" s="4"/>
      <c r="M24" s="4"/>
      <c r="N24" s="4"/>
      <c r="O24" s="4"/>
      <c r="P24" s="4"/>
      <c r="Q24" s="4"/>
    </row>
    <row r="25" spans="1:17" ht="9.75" customHeight="1">
      <c r="A25" s="22" t="s">
        <v>8</v>
      </c>
      <c r="B25" s="16">
        <v>402160</v>
      </c>
      <c r="C25" s="17">
        <f>B25*1/B51</f>
        <v>0.08214498581826546</v>
      </c>
      <c r="D25" s="16">
        <f>Janeiro!D25+B25</f>
        <v>857620</v>
      </c>
      <c r="E25" s="17">
        <f>D25*1/D51</f>
        <v>0.08107302026352843</v>
      </c>
      <c r="F25" s="16">
        <v>129245</v>
      </c>
      <c r="G25" s="17">
        <f>F25*1/F51</f>
        <v>0.08497917683059132</v>
      </c>
      <c r="H25" s="16">
        <f>Janeiro!H25+F25</f>
        <v>214000</v>
      </c>
      <c r="I25" s="17">
        <f>H25*1/H51</f>
        <v>0.06769673255709856</v>
      </c>
      <c r="J25" s="4"/>
      <c r="K25" s="4"/>
      <c r="L25" s="4"/>
      <c r="M25" s="4"/>
      <c r="N25" s="4"/>
      <c r="O25" s="4"/>
      <c r="P25" s="4"/>
      <c r="Q25" s="4"/>
    </row>
    <row r="26" spans="1:17" ht="9.75" customHeight="1">
      <c r="A26" s="22" t="s">
        <v>32</v>
      </c>
      <c r="B26" s="16">
        <v>75488</v>
      </c>
      <c r="C26" s="17">
        <f>B26*1/B51</f>
        <v>0.015419138376390548</v>
      </c>
      <c r="D26" s="16">
        <f>Janeiro!D26+B26</f>
        <v>123836</v>
      </c>
      <c r="E26" s="17">
        <f>D26*1/D51</f>
        <v>0.011706534989102759</v>
      </c>
      <c r="F26" s="16">
        <v>16345</v>
      </c>
      <c r="G26" s="17">
        <f>F26*1/F51</f>
        <v>0.010746912029834927</v>
      </c>
      <c r="H26" s="16">
        <f>Janeiro!H26+F26</f>
        <v>46727</v>
      </c>
      <c r="I26" s="17">
        <f>H26*1/H51</f>
        <v>0.014781613187829647</v>
      </c>
      <c r="J26" s="4"/>
      <c r="K26" s="4"/>
      <c r="L26" s="4"/>
      <c r="M26" s="4"/>
      <c r="N26" s="4"/>
      <c r="O26" s="4"/>
      <c r="P26" s="4"/>
      <c r="Q26" s="4"/>
    </row>
    <row r="27" spans="1:17" ht="9.75" customHeight="1">
      <c r="A27" s="22" t="s">
        <v>33</v>
      </c>
      <c r="B27" s="16">
        <v>28560</v>
      </c>
      <c r="C27" s="17">
        <f>B27*1/B51</f>
        <v>0.005833650275934109</v>
      </c>
      <c r="D27" s="16">
        <f>Janeiro!D27+B27</f>
        <v>28560</v>
      </c>
      <c r="E27" s="17">
        <f>D27*1/D51</f>
        <v>0.002699850118614739</v>
      </c>
      <c r="F27" s="16">
        <v>8180</v>
      </c>
      <c r="G27" s="17">
        <f>F27*1/F51</f>
        <v>0.00537838729911592</v>
      </c>
      <c r="H27" s="16">
        <f>Janeiro!H27+F27</f>
        <v>12744</v>
      </c>
      <c r="I27" s="17">
        <f>H27*1/H51</f>
        <v>0.004031435325736747</v>
      </c>
      <c r="J27" s="4"/>
      <c r="K27" s="4"/>
      <c r="L27" s="4"/>
      <c r="M27" s="4"/>
      <c r="N27" s="4"/>
      <c r="O27" s="4"/>
      <c r="P27" s="4"/>
      <c r="Q27" s="4"/>
    </row>
    <row r="28" spans="1:17" ht="9.75" customHeight="1">
      <c r="A28" s="25" t="s">
        <v>29</v>
      </c>
      <c r="B28" s="21">
        <f aca="true" t="shared" si="2" ref="B28:I28">SUM(B24:B27)</f>
        <v>686795</v>
      </c>
      <c r="C28" s="27">
        <f t="shared" si="2"/>
        <v>0.140284378195384</v>
      </c>
      <c r="D28" s="21">
        <f t="shared" si="2"/>
        <v>1462453</v>
      </c>
      <c r="E28" s="27">
        <f t="shared" si="2"/>
        <v>0.13824943646773388</v>
      </c>
      <c r="F28" s="21">
        <f t="shared" si="2"/>
        <v>173460</v>
      </c>
      <c r="G28" s="27">
        <f t="shared" si="2"/>
        <v>0.11405074094188844</v>
      </c>
      <c r="H28" s="21">
        <f t="shared" si="2"/>
        <v>310473</v>
      </c>
      <c r="I28" s="27">
        <f t="shared" si="2"/>
        <v>0.09821498900560777</v>
      </c>
      <c r="J28" s="4"/>
      <c r="K28" s="4"/>
      <c r="L28" s="4"/>
      <c r="M28" s="4"/>
      <c r="N28" s="4"/>
      <c r="O28" s="4"/>
      <c r="P28" s="4"/>
      <c r="Q28" s="4"/>
    </row>
    <row r="29" spans="1:17" ht="9.75" customHeight="1">
      <c r="A29" s="12" t="s">
        <v>9</v>
      </c>
      <c r="B29" s="16"/>
      <c r="C29" s="17"/>
      <c r="D29" s="16"/>
      <c r="E29" s="17"/>
      <c r="F29" s="16"/>
      <c r="G29" s="17"/>
      <c r="H29" s="16"/>
      <c r="I29" s="17"/>
      <c r="J29" s="4"/>
      <c r="K29" s="4"/>
      <c r="L29" s="4"/>
      <c r="M29" s="4"/>
      <c r="N29" s="4"/>
      <c r="O29" s="4"/>
      <c r="P29" s="4"/>
      <c r="Q29" s="4"/>
    </row>
    <row r="30" spans="1:17" ht="9.75" customHeight="1">
      <c r="A30" s="13"/>
      <c r="B30" s="16"/>
      <c r="C30" s="17"/>
      <c r="D30" s="16"/>
      <c r="E30" s="17"/>
      <c r="F30" s="16"/>
      <c r="G30" s="17"/>
      <c r="H30" s="16"/>
      <c r="I30" s="17"/>
      <c r="J30" s="4"/>
      <c r="K30" s="4"/>
      <c r="L30" s="4"/>
      <c r="M30" s="4"/>
      <c r="N30" s="4"/>
      <c r="O30" s="4"/>
      <c r="P30" s="4"/>
      <c r="Q30" s="4"/>
    </row>
    <row r="31" spans="1:17" ht="9.75" customHeight="1">
      <c r="A31" s="22" t="s">
        <v>10</v>
      </c>
      <c r="B31" s="16">
        <v>219384</v>
      </c>
      <c r="C31" s="17">
        <f>B31*1/B51</f>
        <v>0.0448112581279947</v>
      </c>
      <c r="D31" s="16">
        <f>Janeiro!D31+B31</f>
        <v>654140</v>
      </c>
      <c r="E31" s="17">
        <f>D31*1/D51</f>
        <v>0.06183753349407021</v>
      </c>
      <c r="F31" s="16">
        <v>130800</v>
      </c>
      <c r="G31" s="17">
        <f>F31*1/F51</f>
        <v>0.08600159642107118</v>
      </c>
      <c r="H31" s="16">
        <f>Janeiro!H31+F31</f>
        <v>180402</v>
      </c>
      <c r="I31" s="17">
        <f>H31*1/H51</f>
        <v>0.057068345545634086</v>
      </c>
      <c r="J31" s="4"/>
      <c r="K31" s="4"/>
      <c r="L31" s="4"/>
      <c r="M31" s="4"/>
      <c r="N31" s="4"/>
      <c r="O31" s="4"/>
      <c r="P31" s="4"/>
      <c r="Q31" s="4"/>
    </row>
    <row r="32" spans="1:17" ht="9.75" customHeight="1">
      <c r="A32" s="22" t="s">
        <v>11</v>
      </c>
      <c r="B32" s="16">
        <v>272616</v>
      </c>
      <c r="C32" s="17">
        <f>B32*1/B51</f>
        <v>0.05568439788599626</v>
      </c>
      <c r="D32" s="16">
        <f>Janeiro!D32+B32</f>
        <v>500576</v>
      </c>
      <c r="E32" s="17">
        <f>D32*1/D51</f>
        <v>0.04732073434788835</v>
      </c>
      <c r="F32" s="16">
        <v>500</v>
      </c>
      <c r="G32" s="17">
        <f>F32*1/F51</f>
        <v>0.00032875227989706107</v>
      </c>
      <c r="H32" s="16">
        <f>Janeiro!H32+F32</f>
        <v>70046</v>
      </c>
      <c r="I32" s="17">
        <f>H32*1/H51</f>
        <v>0.022158342657451053</v>
      </c>
      <c r="J32" s="4"/>
      <c r="K32" s="4"/>
      <c r="L32" s="4"/>
      <c r="M32" s="4"/>
      <c r="N32" s="4"/>
      <c r="O32" s="4"/>
      <c r="P32" s="4"/>
      <c r="Q32" s="4"/>
    </row>
    <row r="33" spans="1:17" ht="9.75" customHeight="1">
      <c r="A33" s="22" t="s">
        <v>12</v>
      </c>
      <c r="B33" s="16">
        <v>108956</v>
      </c>
      <c r="C33" s="17">
        <f>B33*1/B51</f>
        <v>0.02225529409890325</v>
      </c>
      <c r="D33" s="16">
        <f>Janeiro!D33+B33</f>
        <v>241656</v>
      </c>
      <c r="E33" s="17">
        <f>D33*1/D51</f>
        <v>0.02284436205406034</v>
      </c>
      <c r="F33" s="16">
        <v>19728</v>
      </c>
      <c r="G33" s="17">
        <f>F33*1/F51</f>
        <v>0.012971249955618443</v>
      </c>
      <c r="H33" s="16">
        <f>Janeiro!H33+F33</f>
        <v>31300</v>
      </c>
      <c r="I33" s="17">
        <f>H33*1/H51</f>
        <v>0.00990143798615507</v>
      </c>
      <c r="J33" s="4"/>
      <c r="K33" s="4"/>
      <c r="L33" s="4"/>
      <c r="M33" s="4"/>
      <c r="N33" s="4"/>
      <c r="O33" s="4"/>
      <c r="P33" s="4"/>
      <c r="Q33" s="4"/>
    </row>
    <row r="34" spans="1:17" ht="9.75" customHeight="1">
      <c r="A34" s="22" t="s">
        <v>34</v>
      </c>
      <c r="B34" s="16">
        <v>68204</v>
      </c>
      <c r="C34" s="17">
        <f>B34*1/B51</f>
        <v>0.013931312444671218</v>
      </c>
      <c r="D34" s="16">
        <f>Janeiro!D34+B34</f>
        <v>106754</v>
      </c>
      <c r="E34" s="17">
        <f>D34*1/D51</f>
        <v>0.010091729676561549</v>
      </c>
      <c r="F34" s="16">
        <v>56140</v>
      </c>
      <c r="G34" s="17">
        <f>F34*1/F51</f>
        <v>0.03691230598684202</v>
      </c>
      <c r="H34" s="16">
        <f>Janeiro!H34+F34</f>
        <v>101626</v>
      </c>
      <c r="I34" s="17">
        <f>H34*1/H51</f>
        <v>0.03214835580769952</v>
      </c>
      <c r="J34" s="4"/>
      <c r="K34" s="4"/>
      <c r="L34" s="4"/>
      <c r="M34" s="4"/>
      <c r="N34" s="4"/>
      <c r="O34" s="4"/>
      <c r="P34" s="4"/>
      <c r="Q34" s="4"/>
    </row>
    <row r="35" spans="1:17" ht="9.75" customHeight="1">
      <c r="A35" s="22" t="s">
        <v>13</v>
      </c>
      <c r="B35" s="16">
        <v>92001</v>
      </c>
      <c r="C35" s="17">
        <f>B35*1/B51</f>
        <v>0.01879207489622598</v>
      </c>
      <c r="D35" s="16">
        <f>Janeiro!D35+B35</f>
        <v>97611</v>
      </c>
      <c r="E35" s="17">
        <f>D35*1/D51</f>
        <v>0.009227418414849553</v>
      </c>
      <c r="F35" s="16">
        <v>5000</v>
      </c>
      <c r="G35" s="17">
        <f>F35*1/F51</f>
        <v>0.0032875227989706108</v>
      </c>
      <c r="H35" s="16">
        <f>Janeiro!H35+F35</f>
        <v>11500</v>
      </c>
      <c r="I35" s="17">
        <f>H35*1/H51</f>
        <v>0.003637908525264642</v>
      </c>
      <c r="J35" s="4"/>
      <c r="K35" s="4"/>
      <c r="L35" s="4"/>
      <c r="M35" s="4"/>
      <c r="N35" s="4"/>
      <c r="O35" s="4"/>
      <c r="P35" s="4"/>
      <c r="Q35" s="4"/>
    </row>
    <row r="36" spans="1:17" ht="9.75" customHeight="1">
      <c r="A36" s="22" t="s">
        <v>14</v>
      </c>
      <c r="B36" s="16">
        <v>0</v>
      </c>
      <c r="C36" s="17">
        <f>B36*1/B51</f>
        <v>0</v>
      </c>
      <c r="D36" s="16">
        <f>Janeiro!D36+B36</f>
        <v>8670</v>
      </c>
      <c r="E36" s="17">
        <f>D36*1/D51</f>
        <v>0.0008195973574366171</v>
      </c>
      <c r="F36" s="16">
        <v>200</v>
      </c>
      <c r="G36" s="17">
        <f>F36*1/F51</f>
        <v>0.00013150091195882443</v>
      </c>
      <c r="H36" s="16">
        <f>Janeiro!H36+F36</f>
        <v>600</v>
      </c>
      <c r="I36" s="17">
        <f>H36*1/H51</f>
        <v>0.00018980392305728566</v>
      </c>
      <c r="J36" s="4"/>
      <c r="K36" s="4"/>
      <c r="L36" s="4"/>
      <c r="M36" s="4"/>
      <c r="N36" s="4"/>
      <c r="O36" s="4"/>
      <c r="P36" s="4"/>
      <c r="Q36" s="4"/>
    </row>
    <row r="37" spans="1:17" ht="9.75" customHeight="1">
      <c r="A37" s="22" t="s">
        <v>15</v>
      </c>
      <c r="B37" s="16">
        <v>0</v>
      </c>
      <c r="C37" s="17">
        <f>B37*1/B51</f>
        <v>0</v>
      </c>
      <c r="D37" s="16">
        <f>Janeiro!D37+B37</f>
        <v>0</v>
      </c>
      <c r="E37" s="17">
        <f>D37*1/D51</f>
        <v>0</v>
      </c>
      <c r="F37" s="16">
        <v>0</v>
      </c>
      <c r="G37" s="17">
        <f>F37*1/F51</f>
        <v>0</v>
      </c>
      <c r="H37" s="16">
        <f>Janeiro!H37+F37</f>
        <v>0</v>
      </c>
      <c r="I37" s="17">
        <f>H37*1/H51</f>
        <v>0</v>
      </c>
      <c r="J37" s="4"/>
      <c r="K37" s="4"/>
      <c r="L37" s="4"/>
      <c r="M37" s="4"/>
      <c r="N37" s="4"/>
      <c r="O37" s="4"/>
      <c r="P37" s="4"/>
      <c r="Q37" s="4"/>
    </row>
    <row r="38" spans="1:17" ht="9.75" customHeight="1">
      <c r="A38" s="22" t="s">
        <v>16</v>
      </c>
      <c r="B38" s="16">
        <v>37560</v>
      </c>
      <c r="C38" s="17">
        <f>B38*1/B51</f>
        <v>0.007671985446921749</v>
      </c>
      <c r="D38" s="16">
        <f>Janeiro!D38+B38</f>
        <v>49800</v>
      </c>
      <c r="E38" s="17">
        <f>D38*1/D51</f>
        <v>0.004707721845483683</v>
      </c>
      <c r="F38" s="16">
        <v>15800</v>
      </c>
      <c r="G38" s="17">
        <f>F38*1/F51</f>
        <v>0.01038857204474713</v>
      </c>
      <c r="H38" s="16">
        <f>Janeiro!H38+F38</f>
        <v>16300</v>
      </c>
      <c r="I38" s="17">
        <f>H38*1/H51</f>
        <v>0.005156339909722927</v>
      </c>
      <c r="J38" s="4"/>
      <c r="K38" s="4"/>
      <c r="L38" s="4"/>
      <c r="M38" s="4"/>
      <c r="N38" s="4"/>
      <c r="O38" s="4"/>
      <c r="P38" s="4"/>
      <c r="Q38" s="4"/>
    </row>
    <row r="39" spans="1:17" ht="9.75" customHeight="1">
      <c r="A39" s="22" t="s">
        <v>17</v>
      </c>
      <c r="B39" s="16">
        <v>19440</v>
      </c>
      <c r="C39" s="17">
        <f>B39*1/B51</f>
        <v>0.003970803969333301</v>
      </c>
      <c r="D39" s="16">
        <f>Janeiro!D39+B39</f>
        <v>67766</v>
      </c>
      <c r="E39" s="17">
        <f>D39*1/D51</f>
        <v>0.006406093947410587</v>
      </c>
      <c r="F39" s="16">
        <v>43980</v>
      </c>
      <c r="G39" s="17">
        <f>F39*1/F51</f>
        <v>0.028917050539745495</v>
      </c>
      <c r="H39" s="16">
        <f>Janeiro!H39+F39</f>
        <v>77660</v>
      </c>
      <c r="I39" s="17">
        <f>H39*1/H51</f>
        <v>0.02456695444104801</v>
      </c>
      <c r="J39" s="4"/>
      <c r="K39" s="4"/>
      <c r="L39" s="4"/>
      <c r="M39" s="4"/>
      <c r="N39" s="4"/>
      <c r="O39" s="4"/>
      <c r="P39" s="4"/>
      <c r="Q39" s="4"/>
    </row>
    <row r="40" spans="1:17" ht="9.75" customHeight="1">
      <c r="A40" s="26" t="s">
        <v>29</v>
      </c>
      <c r="B40" s="21">
        <f>SUM(B31:B39)</f>
        <v>818161</v>
      </c>
      <c r="C40" s="27">
        <f aca="true" t="shared" si="3" ref="C40:I40">SUM(C31:C39)</f>
        <v>0.16711712687004646</v>
      </c>
      <c r="D40" s="21">
        <f t="shared" si="3"/>
        <v>1726973</v>
      </c>
      <c r="E40" s="27">
        <f t="shared" si="3"/>
        <v>0.1632551911377609</v>
      </c>
      <c r="F40" s="21">
        <f t="shared" si="3"/>
        <v>272148</v>
      </c>
      <c r="G40" s="27">
        <f t="shared" si="3"/>
        <v>0.17893855093885075</v>
      </c>
      <c r="H40" s="21">
        <f t="shared" si="3"/>
        <v>489434</v>
      </c>
      <c r="I40" s="27">
        <f t="shared" si="3"/>
        <v>0.1548274887960326</v>
      </c>
      <c r="J40" s="4"/>
      <c r="K40" s="4"/>
      <c r="L40" s="4"/>
      <c r="M40" s="4"/>
      <c r="N40" s="4"/>
      <c r="O40" s="4"/>
      <c r="P40" s="4"/>
      <c r="Q40" s="4"/>
    </row>
    <row r="41" spans="1:17" ht="9.75" customHeight="1">
      <c r="A41" s="12" t="s">
        <v>18</v>
      </c>
      <c r="B41" s="16"/>
      <c r="C41" s="17"/>
      <c r="D41" s="16"/>
      <c r="E41" s="17"/>
      <c r="F41" s="16"/>
      <c r="G41" s="17"/>
      <c r="H41" s="16"/>
      <c r="I41" s="17"/>
      <c r="J41" s="4"/>
      <c r="K41" s="4"/>
      <c r="L41" s="4"/>
      <c r="M41" s="4"/>
      <c r="N41" s="4"/>
      <c r="O41" s="4"/>
      <c r="P41" s="4"/>
      <c r="Q41" s="4"/>
    </row>
    <row r="42" spans="1:17" ht="9.75" customHeight="1">
      <c r="A42" s="22"/>
      <c r="B42" s="16"/>
      <c r="C42" s="17"/>
      <c r="D42" s="16"/>
      <c r="E42" s="17"/>
      <c r="F42" s="16"/>
      <c r="G42" s="17"/>
      <c r="H42" s="16"/>
      <c r="I42" s="17"/>
      <c r="J42" s="4"/>
      <c r="K42" s="4"/>
      <c r="L42" s="4"/>
      <c r="M42" s="4"/>
      <c r="N42" s="4"/>
      <c r="O42" s="4"/>
      <c r="P42" s="4"/>
      <c r="Q42" s="4"/>
    </row>
    <row r="43" spans="1:17" ht="9.75" customHeight="1">
      <c r="A43" s="22" t="s">
        <v>19</v>
      </c>
      <c r="B43" s="16">
        <v>0</v>
      </c>
      <c r="C43" s="17">
        <f>B43*1/B51</f>
        <v>0</v>
      </c>
      <c r="D43" s="16">
        <f>Janeiro!D43+B43</f>
        <v>0</v>
      </c>
      <c r="E43" s="17">
        <f>D43*1/D51</f>
        <v>0</v>
      </c>
      <c r="F43" s="16">
        <v>3000</v>
      </c>
      <c r="G43" s="17">
        <f>F43*1/F51</f>
        <v>0.0019725136793823667</v>
      </c>
      <c r="H43" s="16">
        <f>Janeiro!H43+F43</f>
        <v>3000</v>
      </c>
      <c r="I43" s="17">
        <f>H43*1/H51</f>
        <v>0.0009490196152864283</v>
      </c>
      <c r="J43" s="4"/>
      <c r="K43" s="4"/>
      <c r="L43" s="4"/>
      <c r="M43" s="4"/>
      <c r="N43" s="4"/>
      <c r="O43" s="4"/>
      <c r="P43" s="4"/>
      <c r="Q43" s="4"/>
    </row>
    <row r="44" spans="1:17" ht="9.75" customHeight="1">
      <c r="A44" s="22" t="s">
        <v>20</v>
      </c>
      <c r="B44" s="16">
        <v>54659</v>
      </c>
      <c r="C44" s="17">
        <f>B44*1/B51</f>
        <v>0.01116461801233482</v>
      </c>
      <c r="D44" s="16">
        <f>Janeiro!D44+B44</f>
        <v>84487</v>
      </c>
      <c r="E44" s="17">
        <f>D44*1/D51</f>
        <v>0.0079867730032004</v>
      </c>
      <c r="F44" s="16">
        <v>2436</v>
      </c>
      <c r="G44" s="17">
        <f>F44*1/F51</f>
        <v>0.0016016811076584815</v>
      </c>
      <c r="H44" s="16">
        <f>Janeiro!H44+F44</f>
        <v>20436</v>
      </c>
      <c r="I44" s="17">
        <f>H44*1/H51</f>
        <v>0.00646472161933115</v>
      </c>
      <c r="J44" s="4"/>
      <c r="K44" s="4"/>
      <c r="L44" s="4"/>
      <c r="M44" s="4"/>
      <c r="N44" s="4"/>
      <c r="O44" s="4"/>
      <c r="P44" s="4"/>
      <c r="Q44" s="4"/>
    </row>
    <row r="45" spans="1:17" ht="9.75" customHeight="1">
      <c r="A45" s="22" t="s">
        <v>21</v>
      </c>
      <c r="B45" s="16">
        <v>22542</v>
      </c>
      <c r="C45" s="17">
        <f>B45*1/B51</f>
        <v>0.004604416824933707</v>
      </c>
      <c r="D45" s="16">
        <f>Janeiro!D45+B45</f>
        <v>56300</v>
      </c>
      <c r="E45" s="17">
        <f>D45*1/D51</f>
        <v>0.0053221835321432</v>
      </c>
      <c r="F45" s="16">
        <v>400</v>
      </c>
      <c r="G45" s="17">
        <f>F45*1/F51</f>
        <v>0.00026300182391764885</v>
      </c>
      <c r="H45" s="16">
        <f>Janeiro!H45+F45</f>
        <v>2000</v>
      </c>
      <c r="I45" s="17">
        <f>H45*1/H51</f>
        <v>0.0006326797435242856</v>
      </c>
      <c r="J45" s="4"/>
      <c r="K45" s="4"/>
      <c r="L45" s="4"/>
      <c r="M45" s="4"/>
      <c r="N45" s="4"/>
      <c r="O45" s="4"/>
      <c r="P45" s="4"/>
      <c r="Q45" s="4"/>
    </row>
    <row r="46" spans="1:17" ht="9.75" customHeight="1">
      <c r="A46" s="22" t="s">
        <v>22</v>
      </c>
      <c r="B46" s="16">
        <v>21840</v>
      </c>
      <c r="C46" s="17">
        <f>B46*1/B51</f>
        <v>0.004461026681596671</v>
      </c>
      <c r="D46" s="16">
        <f>Janeiro!D46+B46</f>
        <v>21840</v>
      </c>
      <c r="E46" s="17">
        <f>D46*1/D51</f>
        <v>0.002064591267175977</v>
      </c>
      <c r="F46" s="16">
        <v>26775</v>
      </c>
      <c r="G46" s="17">
        <f>F46*1/F51</f>
        <v>0.017604684588487622</v>
      </c>
      <c r="H46" s="16">
        <f>Janeiro!H46+F46</f>
        <v>33485</v>
      </c>
      <c r="I46" s="17">
        <f>H46*1/H51</f>
        <v>0.01059264060595535</v>
      </c>
      <c r="J46" s="4"/>
      <c r="K46" s="4"/>
      <c r="L46" s="4"/>
      <c r="M46" s="4"/>
      <c r="N46" s="4"/>
      <c r="O46" s="4"/>
      <c r="P46" s="4"/>
      <c r="Q46" s="4"/>
    </row>
    <row r="47" spans="1:17" ht="9.75" customHeight="1">
      <c r="A47" s="22" t="s">
        <v>35</v>
      </c>
      <c r="B47" s="16">
        <v>0</v>
      </c>
      <c r="C47" s="17">
        <f>B47*1/B51</f>
        <v>0</v>
      </c>
      <c r="D47" s="16">
        <f>Janeiro!D47+B47</f>
        <v>0</v>
      </c>
      <c r="E47" s="17">
        <f>D47*1/D51</f>
        <v>0</v>
      </c>
      <c r="F47" s="16">
        <v>31200</v>
      </c>
      <c r="G47" s="17">
        <f>F47*1/F51</f>
        <v>0.020514142265576612</v>
      </c>
      <c r="H47" s="16">
        <f>Janeiro!H47+F47</f>
        <v>31200</v>
      </c>
      <c r="I47" s="17">
        <f>H47*1/H51</f>
        <v>0.009869803998978854</v>
      </c>
      <c r="J47" s="4"/>
      <c r="K47" s="4"/>
      <c r="L47" s="4"/>
      <c r="M47" s="4"/>
      <c r="N47" s="4"/>
      <c r="O47" s="4"/>
      <c r="P47" s="4"/>
      <c r="Q47" s="4"/>
    </row>
    <row r="48" spans="1:17" ht="9.75" customHeight="1">
      <c r="A48" s="22" t="s">
        <v>23</v>
      </c>
      <c r="B48" s="16">
        <v>0</v>
      </c>
      <c r="C48" s="17">
        <f>B48*1/B51</f>
        <v>0</v>
      </c>
      <c r="D48" s="16">
        <f>Janeiro!D48+B48</f>
        <v>0</v>
      </c>
      <c r="E48" s="17">
        <f>D48*1/D51</f>
        <v>0</v>
      </c>
      <c r="F48" s="16">
        <v>0</v>
      </c>
      <c r="G48" s="17">
        <f>F48*1/F51</f>
        <v>0</v>
      </c>
      <c r="H48" s="16">
        <f>Janeiro!H48+F48</f>
        <v>0</v>
      </c>
      <c r="I48" s="17">
        <f>H48*1/H51</f>
        <v>0</v>
      </c>
      <c r="J48" s="4"/>
      <c r="K48" s="4"/>
      <c r="L48" s="4"/>
      <c r="M48" s="4"/>
      <c r="N48" s="4"/>
      <c r="O48" s="4"/>
      <c r="P48" s="4"/>
      <c r="Q48" s="4"/>
    </row>
    <row r="49" spans="1:17" ht="9.75" customHeight="1">
      <c r="A49" s="10" t="s">
        <v>24</v>
      </c>
      <c r="B49" s="16">
        <v>0</v>
      </c>
      <c r="C49" s="17">
        <f>B49*1/B51</f>
        <v>0</v>
      </c>
      <c r="D49" s="16">
        <f>Janeiro!D49+B49</f>
        <v>0</v>
      </c>
      <c r="E49" s="17">
        <f>D49*1/D51</f>
        <v>0</v>
      </c>
      <c r="F49" s="16">
        <v>0</v>
      </c>
      <c r="G49" s="17">
        <f>F49*1/F51</f>
        <v>0</v>
      </c>
      <c r="H49" s="16">
        <f>Janeiro!H49+F49</f>
        <v>0</v>
      </c>
      <c r="I49" s="17">
        <f>H49*1/H51</f>
        <v>0</v>
      </c>
      <c r="J49" s="4"/>
      <c r="K49" s="4"/>
      <c r="L49" s="4"/>
      <c r="M49" s="4"/>
      <c r="N49" s="4"/>
      <c r="O49" s="4"/>
      <c r="P49" s="4"/>
      <c r="Q49" s="4"/>
    </row>
    <row r="50" spans="1:17" ht="9.75" customHeight="1">
      <c r="A50" s="26" t="s">
        <v>29</v>
      </c>
      <c r="B50" s="21">
        <f aca="true" t="shared" si="4" ref="B50:I50">SUM(B43:B49)</f>
        <v>99041</v>
      </c>
      <c r="C50" s="27">
        <f t="shared" si="4"/>
        <v>0.020230061518865198</v>
      </c>
      <c r="D50" s="21">
        <f t="shared" si="4"/>
        <v>162627</v>
      </c>
      <c r="E50" s="27">
        <f t="shared" si="4"/>
        <v>0.015373547802519576</v>
      </c>
      <c r="F50" s="21">
        <f t="shared" si="4"/>
        <v>63811</v>
      </c>
      <c r="G50" s="27">
        <f t="shared" si="4"/>
        <v>0.04195602346502273</v>
      </c>
      <c r="H50" s="21">
        <f t="shared" si="4"/>
        <v>90121</v>
      </c>
      <c r="I50" s="27">
        <f t="shared" si="4"/>
        <v>0.028508865583076068</v>
      </c>
      <c r="J50" s="4"/>
      <c r="K50" s="4"/>
      <c r="L50" s="4"/>
      <c r="M50" s="4"/>
      <c r="N50" s="4"/>
      <c r="O50" s="4"/>
      <c r="P50" s="4"/>
      <c r="Q50" s="4"/>
    </row>
    <row r="51" spans="1:17" ht="9.75" customHeight="1">
      <c r="A51" s="26" t="s">
        <v>36</v>
      </c>
      <c r="B51" s="69">
        <f aca="true" t="shared" si="5" ref="B51:I51">SUM(B15+B21+B28+B40+B50)</f>
        <v>4895734</v>
      </c>
      <c r="C51" s="68">
        <f t="shared" si="5"/>
        <v>0.9999999999999999</v>
      </c>
      <c r="D51" s="21">
        <f t="shared" si="5"/>
        <v>10578365</v>
      </c>
      <c r="E51" s="68">
        <f t="shared" si="5"/>
        <v>0.9999999999999999</v>
      </c>
      <c r="F51" s="21">
        <f t="shared" si="5"/>
        <v>1520902</v>
      </c>
      <c r="G51" s="68">
        <f t="shared" si="5"/>
        <v>1</v>
      </c>
      <c r="H51" s="21">
        <f t="shared" si="5"/>
        <v>3161157</v>
      </c>
      <c r="I51" s="68">
        <f t="shared" si="5"/>
        <v>1</v>
      </c>
      <c r="J51" s="4"/>
      <c r="K51" s="4"/>
      <c r="L51" s="4"/>
      <c r="M51" s="4"/>
      <c r="N51" s="4"/>
      <c r="O51" s="4"/>
      <c r="P51" s="4"/>
      <c r="Q51" s="4"/>
    </row>
    <row r="52" spans="1:17" ht="9.75" customHeight="1">
      <c r="A52" s="9"/>
      <c r="B52" s="31"/>
      <c r="C52" s="32"/>
      <c r="D52" s="31"/>
      <c r="E52" s="32"/>
      <c r="F52" s="31"/>
      <c r="G52" s="32"/>
      <c r="H52" s="31"/>
      <c r="I52" s="33"/>
      <c r="J52" s="4"/>
      <c r="K52" s="4"/>
      <c r="L52" s="4"/>
      <c r="M52" s="4"/>
      <c r="N52" s="4"/>
      <c r="O52" s="4"/>
      <c r="P52" s="4"/>
      <c r="Q52" s="4"/>
    </row>
    <row r="53" spans="1:17" ht="9.75" customHeight="1">
      <c r="A53" s="28" t="s">
        <v>37</v>
      </c>
      <c r="B53" s="29">
        <v>0</v>
      </c>
      <c r="C53" s="30"/>
      <c r="D53" s="29">
        <f>Janeiro!D53+B53</f>
        <v>0</v>
      </c>
      <c r="E53" s="29"/>
      <c r="F53" s="29">
        <v>30624</v>
      </c>
      <c r="G53" s="29"/>
      <c r="H53" s="29">
        <f>Janeiro!H53+F53</f>
        <v>74496</v>
      </c>
      <c r="I53" s="30"/>
      <c r="J53" s="4"/>
      <c r="K53" s="4"/>
      <c r="L53" s="4"/>
      <c r="M53" s="4"/>
      <c r="N53" s="4"/>
      <c r="O53" s="4"/>
      <c r="P53" s="4"/>
      <c r="Q53" s="4"/>
    </row>
    <row r="54" ht="9.75" customHeight="1">
      <c r="A54" s="72"/>
    </row>
  </sheetData>
  <sheetProtection/>
  <mergeCells count="6">
    <mergeCell ref="B7:E7"/>
    <mergeCell ref="F7:I7"/>
    <mergeCell ref="B8:C8"/>
    <mergeCell ref="D8:E8"/>
    <mergeCell ref="F8:G8"/>
    <mergeCell ref="H8:I8"/>
  </mergeCells>
  <printOptions horizontalCentered="1" verticalCentered="1"/>
  <pageMargins left="0.7874015748031497" right="0.7874015748031497" top="0.1968503937007874" bottom="0.1968503937007874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I53"/>
  <sheetViews>
    <sheetView tabSelected="1" zoomScalePageLayoutView="0" workbookViewId="0" topLeftCell="A1">
      <selection activeCell="K49" sqref="K49"/>
    </sheetView>
  </sheetViews>
  <sheetFormatPr defaultColWidth="9.33203125" defaultRowHeight="12.75"/>
  <cols>
    <col min="1" max="1" width="21.16015625" style="0" customWidth="1"/>
    <col min="2" max="2" width="12" style="0" customWidth="1"/>
    <col min="3" max="3" width="12.66015625" style="0" customWidth="1"/>
    <col min="4" max="4" width="12" style="0" customWidth="1"/>
    <col min="5" max="5" width="12.83203125" style="0" customWidth="1"/>
    <col min="6" max="6" width="11" style="0" customWidth="1"/>
    <col min="7" max="7" width="11.16015625" style="0" customWidth="1"/>
    <col min="8" max="8" width="10.5" style="0" customWidth="1"/>
    <col min="9" max="9" width="12.33203125" style="0" customWidth="1"/>
  </cols>
  <sheetData>
    <row r="4" ht="18.75">
      <c r="C4" s="78" t="s">
        <v>62</v>
      </c>
    </row>
    <row r="7" spans="1:9" ht="12.75">
      <c r="A7" s="8"/>
      <c r="B7" s="106" t="s">
        <v>39</v>
      </c>
      <c r="C7" s="107"/>
      <c r="D7" s="107"/>
      <c r="E7" s="108"/>
      <c r="F7" s="106" t="s">
        <v>40</v>
      </c>
      <c r="G7" s="107"/>
      <c r="H7" s="107"/>
      <c r="I7" s="108"/>
    </row>
    <row r="8" spans="1:9" ht="12.75">
      <c r="A8" s="9" t="s">
        <v>27</v>
      </c>
      <c r="B8" s="106" t="s">
        <v>25</v>
      </c>
      <c r="C8" s="108"/>
      <c r="D8" s="106" t="s">
        <v>26</v>
      </c>
      <c r="E8" s="108"/>
      <c r="F8" s="106" t="s">
        <v>25</v>
      </c>
      <c r="G8" s="108"/>
      <c r="H8" s="106" t="s">
        <v>26</v>
      </c>
      <c r="I8" s="108"/>
    </row>
    <row r="9" spans="1:9" ht="12.75">
      <c r="A9" s="12" t="s">
        <v>28</v>
      </c>
      <c r="B9" s="12"/>
      <c r="C9" s="13"/>
      <c r="D9" s="12"/>
      <c r="E9" s="13"/>
      <c r="F9" s="12"/>
      <c r="G9" s="13"/>
      <c r="H9" s="12"/>
      <c r="I9" s="13"/>
    </row>
    <row r="10" spans="1:9" ht="12.75">
      <c r="A10" s="11"/>
      <c r="B10" s="12"/>
      <c r="C10" s="12"/>
      <c r="D10" s="12"/>
      <c r="E10" s="12"/>
      <c r="F10" s="14"/>
      <c r="G10" s="12"/>
      <c r="H10" s="12"/>
      <c r="I10" s="12"/>
    </row>
    <row r="11" spans="1:9" ht="12.75">
      <c r="A11" s="15" t="s">
        <v>0</v>
      </c>
      <c r="B11" s="16">
        <v>2113385</v>
      </c>
      <c r="C11" s="67">
        <f>B11*1/B51</f>
        <v>0.35045007966187813</v>
      </c>
      <c r="D11" s="16">
        <f>'[6]Julho'!D11+B11</f>
        <v>17399078</v>
      </c>
      <c r="E11" s="67">
        <f>D11*1/D51</f>
        <v>0.36009229199196124</v>
      </c>
      <c r="F11" s="16">
        <v>315476</v>
      </c>
      <c r="G11" s="67">
        <f>F11*1/F51</f>
        <v>0.17343232463723499</v>
      </c>
      <c r="H11" s="16">
        <f>'[6]Julho'!H11+F11</f>
        <v>4359320</v>
      </c>
      <c r="I11" s="67">
        <f>H11*1/H51</f>
        <v>0.2821996492021923</v>
      </c>
    </row>
    <row r="12" spans="1:9" ht="12.75">
      <c r="A12" s="15" t="s">
        <v>1</v>
      </c>
      <c r="B12" s="16">
        <v>798298</v>
      </c>
      <c r="C12" s="67">
        <f>B12*1/B51</f>
        <v>0.13237701492814513</v>
      </c>
      <c r="D12" s="16">
        <f>'[6]Julho'!D12+B12</f>
        <v>5941418</v>
      </c>
      <c r="E12" s="67">
        <f>D12*1/D51</f>
        <v>0.12296391942735668</v>
      </c>
      <c r="F12" s="16">
        <v>157310</v>
      </c>
      <c r="G12" s="67">
        <f>F12*1/F51</f>
        <v>0.08648087014125777</v>
      </c>
      <c r="H12" s="16">
        <f>'[6]Julho'!H12+F12</f>
        <v>1023909</v>
      </c>
      <c r="I12" s="67">
        <f>H12*1/H51</f>
        <v>0.06628253044396087</v>
      </c>
    </row>
    <row r="13" spans="1:9" ht="12.75">
      <c r="A13" s="15" t="s">
        <v>2</v>
      </c>
      <c r="B13" s="16">
        <v>7480</v>
      </c>
      <c r="C13" s="67">
        <f>B13*1/B51</f>
        <v>0.0012403639639113784</v>
      </c>
      <c r="D13" s="16">
        <f>'[6]Julho'!D13+B13</f>
        <v>43312</v>
      </c>
      <c r="E13" s="67">
        <f>D13*1/D51</f>
        <v>0.0008963875758678607</v>
      </c>
      <c r="F13" s="16">
        <v>14030</v>
      </c>
      <c r="G13" s="67">
        <f>F13*1/F51</f>
        <v>0.0077129655335442535</v>
      </c>
      <c r="H13" s="16">
        <f>'[6]Julho'!H13+F13</f>
        <v>96845</v>
      </c>
      <c r="I13" s="67">
        <f>H13*1/H51</f>
        <v>0.006269240392305753</v>
      </c>
    </row>
    <row r="14" spans="1:9" ht="12.75">
      <c r="A14" s="15" t="s">
        <v>3</v>
      </c>
      <c r="B14" s="16">
        <v>372096</v>
      </c>
      <c r="C14" s="67">
        <f>B14*1/B51</f>
        <v>0.061702469186573294</v>
      </c>
      <c r="D14" s="16">
        <f>'[6]Julho'!D14+B14</f>
        <v>5147856</v>
      </c>
      <c r="E14" s="67">
        <f>D14*1/D51</f>
        <v>0.10654031586527571</v>
      </c>
      <c r="F14" s="16">
        <v>138505</v>
      </c>
      <c r="G14" s="67">
        <f>F14*1/F51</f>
        <v>0.07614285753553435</v>
      </c>
      <c r="H14" s="16">
        <f>'[6]Julho'!H14+F14</f>
        <v>823632</v>
      </c>
      <c r="I14" s="67">
        <f>H14*1/H51</f>
        <v>0.05331764162110147</v>
      </c>
    </row>
    <row r="15" spans="1:9" ht="12.75">
      <c r="A15" s="18" t="s">
        <v>29</v>
      </c>
      <c r="B15" s="21">
        <f aca="true" t="shared" si="0" ref="B15:I15">SUM(B11:B14)</f>
        <v>3291259</v>
      </c>
      <c r="C15" s="27">
        <f t="shared" si="0"/>
        <v>0.5457699277405079</v>
      </c>
      <c r="D15" s="21">
        <f t="shared" si="0"/>
        <v>28531664</v>
      </c>
      <c r="E15" s="27">
        <f t="shared" si="0"/>
        <v>0.5904929148604615</v>
      </c>
      <c r="F15" s="21">
        <f t="shared" si="0"/>
        <v>625321</v>
      </c>
      <c r="G15" s="27">
        <f t="shared" si="0"/>
        <v>0.34376901784757136</v>
      </c>
      <c r="H15" s="21">
        <f t="shared" si="0"/>
        <v>6303706</v>
      </c>
      <c r="I15" s="27">
        <f t="shared" si="0"/>
        <v>0.4080690616595604</v>
      </c>
    </row>
    <row r="16" spans="1:9" ht="12.75">
      <c r="A16" s="12" t="s">
        <v>4</v>
      </c>
      <c r="B16" s="23"/>
      <c r="C16" s="24"/>
      <c r="D16" s="23"/>
      <c r="E16" s="24"/>
      <c r="F16" s="23"/>
      <c r="G16" s="24"/>
      <c r="H16" s="23"/>
      <c r="I16" s="24"/>
    </row>
    <row r="17" spans="1:9" ht="12.75">
      <c r="A17" s="11"/>
      <c r="B17" s="23"/>
      <c r="C17" s="24"/>
      <c r="D17" s="23"/>
      <c r="E17" s="24"/>
      <c r="F17" s="23"/>
      <c r="G17" s="24"/>
      <c r="H17" s="23"/>
      <c r="I17" s="24"/>
    </row>
    <row r="18" spans="1:9" ht="12.75">
      <c r="A18" s="22" t="s">
        <v>30</v>
      </c>
      <c r="B18" s="16">
        <v>204419</v>
      </c>
      <c r="C18" s="17">
        <f>B18*1/B51</f>
        <v>0.03389758838754011</v>
      </c>
      <c r="D18" s="16">
        <f>'[6]Julho'!D18+B18</f>
        <v>1828530</v>
      </c>
      <c r="E18" s="17">
        <f>D18*1/D51</f>
        <v>0.03784335920995704</v>
      </c>
      <c r="F18" s="16">
        <v>269832</v>
      </c>
      <c r="G18" s="17">
        <f>F18*1/F51</f>
        <v>0.1483396233675918</v>
      </c>
      <c r="H18" s="16">
        <f>'[6]Julho'!H18+F18</f>
        <v>1717065</v>
      </c>
      <c r="I18" s="17">
        <f>H18*1/H51</f>
        <v>0.11115383607015826</v>
      </c>
    </row>
    <row r="19" spans="1:9" ht="12.75">
      <c r="A19" s="10" t="s">
        <v>5</v>
      </c>
      <c r="B19" s="16">
        <v>215127</v>
      </c>
      <c r="C19" s="17">
        <f>B19*1/B51</f>
        <v>0.0356732324150218</v>
      </c>
      <c r="D19" s="16">
        <f>'[6]Julho'!D19+B19</f>
        <v>2439892</v>
      </c>
      <c r="E19" s="17">
        <f>D19*1/D51</f>
        <v>0.050496141375586126</v>
      </c>
      <c r="F19" s="16">
        <v>128136</v>
      </c>
      <c r="G19" s="17">
        <f>F19*1/F51</f>
        <v>0.07044251971534045</v>
      </c>
      <c r="H19" s="16">
        <f>'[6]Julho'!H19+F19</f>
        <v>1210074</v>
      </c>
      <c r="I19" s="17">
        <f>H19*1/H51</f>
        <v>0.07833388196064837</v>
      </c>
    </row>
    <row r="20" spans="1:9" ht="12.75">
      <c r="A20" s="22" t="s">
        <v>6</v>
      </c>
      <c r="B20" s="16">
        <v>20612</v>
      </c>
      <c r="C20" s="17">
        <f>B20*1/B51</f>
        <v>0.003417965511248841</v>
      </c>
      <c r="D20" s="16">
        <f>'[6]Julho'!D20+B20</f>
        <v>136235</v>
      </c>
      <c r="E20" s="17">
        <f>D20*1/D51</f>
        <v>0.002819527184114287</v>
      </c>
      <c r="F20" s="16">
        <v>241641</v>
      </c>
      <c r="G20" s="17">
        <f>F20*1/F51</f>
        <v>0.1328416753022927</v>
      </c>
      <c r="H20" s="16">
        <f>'[6]Julho'!H20+F20</f>
        <v>1490015</v>
      </c>
      <c r="I20" s="17">
        <f>H20*1/H51</f>
        <v>0.09645580281007235</v>
      </c>
    </row>
    <row r="21" spans="1:9" ht="12.75">
      <c r="A21" s="25" t="s">
        <v>29</v>
      </c>
      <c r="B21" s="21">
        <f>SUM(B18:B20)</f>
        <v>440158</v>
      </c>
      <c r="C21" s="27">
        <f>SUM(C18:C20)</f>
        <v>0.07298878631381076</v>
      </c>
      <c r="D21" s="21">
        <f aca="true" t="shared" si="1" ref="D21:I21">SUM(D18:D20)</f>
        <v>4404657</v>
      </c>
      <c r="E21" s="27">
        <f t="shared" si="1"/>
        <v>0.09115902776965744</v>
      </c>
      <c r="F21" s="21">
        <f t="shared" si="1"/>
        <v>639609</v>
      </c>
      <c r="G21" s="27">
        <f t="shared" si="1"/>
        <v>0.35162381838522494</v>
      </c>
      <c r="H21" s="21">
        <f t="shared" si="1"/>
        <v>4417154</v>
      </c>
      <c r="I21" s="27">
        <f t="shared" si="1"/>
        <v>0.285943520840879</v>
      </c>
    </row>
    <row r="22" spans="1:9" ht="12.75">
      <c r="A22" s="12" t="s">
        <v>31</v>
      </c>
      <c r="B22" s="23"/>
      <c r="C22" s="24"/>
      <c r="D22" s="23"/>
      <c r="E22" s="24"/>
      <c r="F22" s="23"/>
      <c r="G22" s="24"/>
      <c r="H22" s="23"/>
      <c r="I22" s="24"/>
    </row>
    <row r="23" spans="1:9" ht="12.75">
      <c r="A23" s="12"/>
      <c r="B23" s="16"/>
      <c r="C23" s="17"/>
      <c r="D23" s="16"/>
      <c r="E23" s="17"/>
      <c r="F23" s="16"/>
      <c r="G23" s="17"/>
      <c r="H23" s="16"/>
      <c r="I23" s="17"/>
    </row>
    <row r="24" spans="1:9" ht="12.75">
      <c r="A24" s="22" t="s">
        <v>7</v>
      </c>
      <c r="B24" s="16">
        <v>269629</v>
      </c>
      <c r="C24" s="17">
        <f>B24*1/B51</f>
        <v>0.04471097529752153</v>
      </c>
      <c r="D24" s="16">
        <f>'[6]Julho'!D24+B24</f>
        <v>2053673</v>
      </c>
      <c r="E24" s="17">
        <f>D24*1/D51</f>
        <v>0.042502931337626455</v>
      </c>
      <c r="F24" s="16">
        <v>44889</v>
      </c>
      <c r="G24" s="17">
        <f>F24*1/F51</f>
        <v>0.024677641470796007</v>
      </c>
      <c r="H24" s="16">
        <f>'[6]Julho'!H24+F24</f>
        <v>324188</v>
      </c>
      <c r="I24" s="17">
        <f>H24*1/H51</f>
        <v>0.020986240944817155</v>
      </c>
    </row>
    <row r="25" spans="1:9" ht="12.75">
      <c r="A25" s="22" t="s">
        <v>8</v>
      </c>
      <c r="B25" s="16">
        <v>487887</v>
      </c>
      <c r="C25" s="17">
        <f>B25*1/B51</f>
        <v>0.08090340284235703</v>
      </c>
      <c r="D25" s="16">
        <f>'[6]Julho'!D25+B25</f>
        <v>3036142</v>
      </c>
      <c r="E25" s="17">
        <f>D25*1/D51</f>
        <v>0.06283616474350291</v>
      </c>
      <c r="F25" s="16">
        <v>80245</v>
      </c>
      <c r="G25" s="17">
        <f>F25*1/F51</f>
        <v>0.044114534514558705</v>
      </c>
      <c r="H25" s="16">
        <f>'[6]Julho'!H25+F25</f>
        <v>1044153</v>
      </c>
      <c r="I25" s="17">
        <f>H25*1/H51</f>
        <v>0.06759302146055272</v>
      </c>
    </row>
    <row r="26" spans="1:9" ht="12.75">
      <c r="A26" s="22" t="s">
        <v>32</v>
      </c>
      <c r="B26" s="16">
        <v>67619</v>
      </c>
      <c r="C26" s="17">
        <f>B26*1/B51</f>
        <v>0.01121285706894699</v>
      </c>
      <c r="D26" s="16">
        <f>'[6]Julho'!D26+B26</f>
        <v>556578</v>
      </c>
      <c r="E26" s="17">
        <f>D26*1/D51</f>
        <v>0.011518969435754114</v>
      </c>
      <c r="F26" s="16">
        <v>30650</v>
      </c>
      <c r="G26" s="17">
        <f>F26*1/F51</f>
        <v>0.016849778588961608</v>
      </c>
      <c r="H26" s="16">
        <f>'[6]Julho'!H26+F26</f>
        <v>264874</v>
      </c>
      <c r="I26" s="17">
        <f>H26*1/H51</f>
        <v>0.017146561822206557</v>
      </c>
    </row>
    <row r="27" spans="1:9" ht="12.75">
      <c r="A27" s="22" t="s">
        <v>33</v>
      </c>
      <c r="B27" s="16">
        <v>0</v>
      </c>
      <c r="C27" s="17">
        <f>B27*1/B51</f>
        <v>0</v>
      </c>
      <c r="D27" s="16">
        <f>'[6]Julho'!D27+B27</f>
        <v>72960</v>
      </c>
      <c r="E27" s="17">
        <f>D27*1/D51</f>
        <v>0.0015099842430577927</v>
      </c>
      <c r="F27" s="16">
        <v>6680</v>
      </c>
      <c r="G27" s="17">
        <f>F27*1/F51</f>
        <v>0.0036723171606611272</v>
      </c>
      <c r="H27" s="16">
        <f>'[6]Julho'!H27+F27</f>
        <v>89598</v>
      </c>
      <c r="I27" s="17">
        <f>H27*1/H51</f>
        <v>0.005800107395010696</v>
      </c>
    </row>
    <row r="28" spans="1:9" ht="12.75">
      <c r="A28" s="25" t="s">
        <v>29</v>
      </c>
      <c r="B28" s="21">
        <f aca="true" t="shared" si="2" ref="B28:I28">SUM(B24:B27)</f>
        <v>825135</v>
      </c>
      <c r="C28" s="27">
        <f t="shared" si="2"/>
        <v>0.13682723520882553</v>
      </c>
      <c r="D28" s="21">
        <f t="shared" si="2"/>
        <v>5719353</v>
      </c>
      <c r="E28" s="27">
        <f t="shared" si="2"/>
        <v>0.11836804975994128</v>
      </c>
      <c r="F28" s="21">
        <f t="shared" si="2"/>
        <v>162464</v>
      </c>
      <c r="G28" s="27">
        <f t="shared" si="2"/>
        <v>0.08931427173497745</v>
      </c>
      <c r="H28" s="21">
        <f t="shared" si="2"/>
        <v>1722813</v>
      </c>
      <c r="I28" s="27">
        <f t="shared" si="2"/>
        <v>0.11152593162258713</v>
      </c>
    </row>
    <row r="29" spans="1:9" ht="12.75">
      <c r="A29" s="12" t="s">
        <v>9</v>
      </c>
      <c r="B29" s="16"/>
      <c r="C29" s="17"/>
      <c r="D29" s="16"/>
      <c r="E29" s="17"/>
      <c r="F29" s="16"/>
      <c r="G29" s="17"/>
      <c r="H29" s="16"/>
      <c r="I29" s="17"/>
    </row>
    <row r="30" spans="1:9" ht="12.75">
      <c r="A30" s="13"/>
      <c r="B30" s="16"/>
      <c r="C30" s="17"/>
      <c r="D30" s="16"/>
      <c r="E30" s="17"/>
      <c r="F30" s="16"/>
      <c r="G30" s="17"/>
      <c r="H30" s="16"/>
      <c r="I30" s="17"/>
    </row>
    <row r="31" spans="1:9" ht="12.75">
      <c r="A31" s="22" t="s">
        <v>10</v>
      </c>
      <c r="B31" s="16">
        <v>425376</v>
      </c>
      <c r="C31" s="17">
        <f>B31*1/B51</f>
        <v>0.07053757506855167</v>
      </c>
      <c r="D31" s="16">
        <f>'[6]Julho'!D31+B31</f>
        <v>3249125</v>
      </c>
      <c r="E31" s="17">
        <f>D31*1/D51</f>
        <v>0.0672440728306627</v>
      </c>
      <c r="F31" s="16">
        <v>101922</v>
      </c>
      <c r="G31" s="17">
        <f>F31*1/F51</f>
        <v>0.05603142360013524</v>
      </c>
      <c r="H31" s="16">
        <f>'[6]Julho'!H31+F31</f>
        <v>785736</v>
      </c>
      <c r="I31" s="17">
        <f>H31*1/H51</f>
        <v>0.05086445215435751</v>
      </c>
    </row>
    <row r="32" spans="1:9" ht="12.75">
      <c r="A32" s="22" t="s">
        <v>11</v>
      </c>
      <c r="B32" s="16">
        <v>424836</v>
      </c>
      <c r="C32" s="17">
        <f>B32*1/B51</f>
        <v>0.07044803007650459</v>
      </c>
      <c r="D32" s="16">
        <f>'[6]Julho'!D32+B32</f>
        <v>2348283</v>
      </c>
      <c r="E32" s="17">
        <f>D32*1/D51</f>
        <v>0.04860019638487503</v>
      </c>
      <c r="F32" s="16">
        <v>70942</v>
      </c>
      <c r="G32" s="17">
        <f>F32*1/F51</f>
        <v>0.03900022814545235</v>
      </c>
      <c r="H32" s="16">
        <f>'[6]Julho'!H32+F32</f>
        <v>559697</v>
      </c>
      <c r="I32" s="17">
        <f>H32*1/H51</f>
        <v>0.036231865763357456</v>
      </c>
    </row>
    <row r="33" spans="1:9" ht="12.75">
      <c r="A33" s="22" t="s">
        <v>12</v>
      </c>
      <c r="B33" s="16">
        <v>114240</v>
      </c>
      <c r="C33" s="17">
        <f>B33*1/B51</f>
        <v>0.018943740539737415</v>
      </c>
      <c r="D33" s="16">
        <f>'[6]Julho'!D33+B33</f>
        <v>852147</v>
      </c>
      <c r="E33" s="17">
        <f>D33*1/D51</f>
        <v>0.017636082000671172</v>
      </c>
      <c r="F33" s="16">
        <v>15560</v>
      </c>
      <c r="G33" s="17">
        <f>F33*1/F51</f>
        <v>0.008554080092797475</v>
      </c>
      <c r="H33" s="16">
        <f>'[6]Julho'!H33+F33</f>
        <v>208380</v>
      </c>
      <c r="I33" s="17">
        <f>H33*1/H51</f>
        <v>0.013489434797342896</v>
      </c>
    </row>
    <row r="34" spans="1:9" ht="12.75">
      <c r="A34" s="22" t="s">
        <v>34</v>
      </c>
      <c r="B34" s="16">
        <v>83640</v>
      </c>
      <c r="C34" s="17">
        <f>B34*1/B51</f>
        <v>0.013869524323736322</v>
      </c>
      <c r="D34" s="16">
        <f>'[6]Julho'!D34+B34</f>
        <v>360819</v>
      </c>
      <c r="E34" s="17">
        <f>D34*1/D51</f>
        <v>0.007467530216500407</v>
      </c>
      <c r="F34" s="16">
        <v>47266</v>
      </c>
      <c r="G34" s="17">
        <f>F34*1/F51</f>
        <v>0.02598439265206719</v>
      </c>
      <c r="H34" s="16">
        <f>'[6]Julho'!H34+F34</f>
        <v>396995</v>
      </c>
      <c r="I34" s="17">
        <f>H34*1/H51</f>
        <v>0.025699386540796346</v>
      </c>
    </row>
    <row r="35" spans="1:9" ht="12.75">
      <c r="A35" s="22" t="s">
        <v>13</v>
      </c>
      <c r="B35" s="16">
        <v>106490</v>
      </c>
      <c r="C35" s="17">
        <f>B35*1/B51</f>
        <v>0.017658604079802496</v>
      </c>
      <c r="D35" s="16">
        <f>'[6]Julho'!D35+B35</f>
        <v>404973</v>
      </c>
      <c r="E35" s="17">
        <f>D35*1/D51</f>
        <v>0.008381343871489082</v>
      </c>
      <c r="F35" s="16">
        <v>1100</v>
      </c>
      <c r="G35" s="17">
        <f>F35*1/F51</f>
        <v>0.0006047228857376108</v>
      </c>
      <c r="H35" s="16">
        <f>'[6]Julho'!H35+F35</f>
        <v>65090</v>
      </c>
      <c r="I35" s="17">
        <f>H35*1/H51</f>
        <v>0.004213587249059647</v>
      </c>
    </row>
    <row r="36" spans="1:9" ht="12.75">
      <c r="A36" s="22" t="s">
        <v>14</v>
      </c>
      <c r="B36" s="16">
        <v>15800</v>
      </c>
      <c r="C36" s="17">
        <f>B36*1/B51</f>
        <v>0.002620020137673767</v>
      </c>
      <c r="D36" s="16">
        <f>'[6]Julho'!D36+B36</f>
        <v>240618</v>
      </c>
      <c r="E36" s="17">
        <f>D36*1/D51</f>
        <v>0.004979843593696271</v>
      </c>
      <c r="F36" s="16">
        <v>9952</v>
      </c>
      <c r="G36" s="17">
        <f>F36*1/F51</f>
        <v>0.005471092871691547</v>
      </c>
      <c r="H36" s="16">
        <f>'[6]Julho'!H36+F36</f>
        <v>53241</v>
      </c>
      <c r="I36" s="17">
        <f>H36*1/H51</f>
        <v>0.003446544764590331</v>
      </c>
    </row>
    <row r="37" spans="1:9" ht="12.75">
      <c r="A37" s="22" t="s">
        <v>15</v>
      </c>
      <c r="B37" s="16">
        <v>0</v>
      </c>
      <c r="C37" s="17">
        <f>B37*1/B51</f>
        <v>0</v>
      </c>
      <c r="D37" s="16">
        <f>'[6]Julho'!D37+B37</f>
        <v>0</v>
      </c>
      <c r="E37" s="17">
        <f>D37*1/D51</f>
        <v>0</v>
      </c>
      <c r="F37" s="16">
        <v>0</v>
      </c>
      <c r="G37" s="17">
        <f>F37*1/F51</f>
        <v>0</v>
      </c>
      <c r="H37" s="16">
        <f>'[6]Julho'!H37+F37</f>
        <v>0</v>
      </c>
      <c r="I37" s="17">
        <f>H37*1/H51</f>
        <v>0</v>
      </c>
    </row>
    <row r="38" spans="1:9" ht="12.75">
      <c r="A38" s="22" t="s">
        <v>16</v>
      </c>
      <c r="B38" s="16">
        <v>7140</v>
      </c>
      <c r="C38" s="17">
        <f>B38*1/B51</f>
        <v>0.0011839837837335884</v>
      </c>
      <c r="D38" s="16">
        <f>'[6]Julho'!D38+B38</f>
        <v>239330</v>
      </c>
      <c r="E38" s="17">
        <f>D38*1/D51</f>
        <v>0.004953187073615975</v>
      </c>
      <c r="F38" s="16">
        <v>7000</v>
      </c>
      <c r="G38" s="17">
        <f>F38*1/F51</f>
        <v>0.0038482365456029774</v>
      </c>
      <c r="H38" s="16">
        <f>'[6]Julho'!H38+F38</f>
        <v>23750</v>
      </c>
      <c r="I38" s="17">
        <f>H38*1/H51</f>
        <v>0.0015374511778332555</v>
      </c>
    </row>
    <row r="39" spans="1:9" ht="12.75">
      <c r="A39" s="22" t="s">
        <v>17</v>
      </c>
      <c r="B39" s="16">
        <v>78280</v>
      </c>
      <c r="C39" s="17">
        <f>B39*1/B51</f>
        <v>0.012980707365639398</v>
      </c>
      <c r="D39" s="16">
        <f>'[6]Julho'!D39+B39</f>
        <v>282857</v>
      </c>
      <c r="E39" s="17">
        <f>D39*1/D51</f>
        <v>0.005854024301515872</v>
      </c>
      <c r="F39" s="16">
        <v>54400</v>
      </c>
      <c r="G39" s="17">
        <f>F39*1/F51</f>
        <v>0.02990629544011457</v>
      </c>
      <c r="H39" s="16">
        <f>'[6]Julho'!H39+F39</f>
        <v>357745</v>
      </c>
      <c r="I39" s="17">
        <f>H39*1/H51</f>
        <v>0.023158546173219285</v>
      </c>
    </row>
    <row r="40" spans="1:9" ht="12.75">
      <c r="A40" s="26" t="s">
        <v>29</v>
      </c>
      <c r="B40" s="21">
        <f aca="true" t="shared" si="3" ref="B40:I40">SUM(B31:B39)</f>
        <v>1255802</v>
      </c>
      <c r="C40" s="27">
        <f t="shared" si="3"/>
        <v>0.2082421853753792</v>
      </c>
      <c r="D40" s="21">
        <f t="shared" si="3"/>
        <v>7978152</v>
      </c>
      <c r="E40" s="27">
        <f t="shared" si="3"/>
        <v>0.16511628027302652</v>
      </c>
      <c r="F40" s="21">
        <f t="shared" si="3"/>
        <v>308142</v>
      </c>
      <c r="G40" s="27">
        <f t="shared" si="3"/>
        <v>0.16940047223359894</v>
      </c>
      <c r="H40" s="21">
        <f t="shared" si="3"/>
        <v>2450634</v>
      </c>
      <c r="I40" s="27">
        <f t="shared" si="3"/>
        <v>0.15864126862055672</v>
      </c>
    </row>
    <row r="41" spans="1:9" ht="12.75">
      <c r="A41" s="12" t="s">
        <v>18</v>
      </c>
      <c r="B41" s="16"/>
      <c r="C41" s="17"/>
      <c r="D41" s="16"/>
      <c r="E41" s="17"/>
      <c r="F41" s="16"/>
      <c r="G41" s="17"/>
      <c r="H41" s="16"/>
      <c r="I41" s="17"/>
    </row>
    <row r="42" spans="1:9" ht="12.75">
      <c r="A42" s="22"/>
      <c r="B42" s="16"/>
      <c r="C42" s="17"/>
      <c r="D42" s="16"/>
      <c r="E42" s="17"/>
      <c r="F42" s="16"/>
      <c r="G42" s="17"/>
      <c r="H42" s="16"/>
      <c r="I42" s="17"/>
    </row>
    <row r="43" spans="1:9" ht="12.75">
      <c r="A43" s="22" t="s">
        <v>19</v>
      </c>
      <c r="B43" s="16">
        <v>15300</v>
      </c>
      <c r="C43" s="17">
        <f>B43*1/B51</f>
        <v>0.0025371081080005466</v>
      </c>
      <c r="D43" s="16">
        <f>'[6]Julho'!D43+B43</f>
        <v>27540</v>
      </c>
      <c r="E43" s="17">
        <f>D43*1/D51</f>
        <v>0.0005699693812200056</v>
      </c>
      <c r="F43" s="16">
        <v>12110</v>
      </c>
      <c r="G43" s="17">
        <f>F43*1/F51</f>
        <v>0.006657449223893151</v>
      </c>
      <c r="H43" s="16">
        <f>'[6]Julho'!H43+F43</f>
        <v>57521</v>
      </c>
      <c r="I43" s="17">
        <f>H43*1/H51</f>
        <v>0.003723609650532492</v>
      </c>
    </row>
    <row r="44" spans="1:9" ht="12.75">
      <c r="A44" s="22" t="s">
        <v>20</v>
      </c>
      <c r="B44" s="16">
        <v>122388</v>
      </c>
      <c r="C44" s="17">
        <f>B44*1/B51</f>
        <v>0.020294874975292216</v>
      </c>
      <c r="D44" s="16">
        <f>'[6]Julho'!D44+B44</f>
        <v>933641</v>
      </c>
      <c r="E44" s="17">
        <f>D44*1/D51</f>
        <v>0.019322686385316895</v>
      </c>
      <c r="F44" s="16">
        <v>5328</v>
      </c>
      <c r="G44" s="17">
        <f>F44*1/F51</f>
        <v>0.002929057759281809</v>
      </c>
      <c r="H44" s="16">
        <f>'[6]Julho'!H44+F44</f>
        <v>76787</v>
      </c>
      <c r="I44" s="17">
        <f>H44*1/H51</f>
        <v>0.004970790045990829</v>
      </c>
    </row>
    <row r="45" spans="1:9" ht="12.75">
      <c r="A45" s="22" t="s">
        <v>21</v>
      </c>
      <c r="B45" s="16">
        <v>60446</v>
      </c>
      <c r="C45" s="17">
        <f>B45*1/B51</f>
        <v>0.01002340109125497</v>
      </c>
      <c r="D45" s="16">
        <f>'[6]Julho'!D45+B45</f>
        <v>594062</v>
      </c>
      <c r="E45" s="17">
        <f>D45*1/D51</f>
        <v>0.012294740397469825</v>
      </c>
      <c r="F45" s="16">
        <v>3293</v>
      </c>
      <c r="G45" s="17">
        <f>F45*1/F51</f>
        <v>0.0018103204206672292</v>
      </c>
      <c r="H45" s="16">
        <f>'[6]Julho'!H45+F45</f>
        <v>42663</v>
      </c>
      <c r="I45" s="17">
        <f>H45*1/H51</f>
        <v>0.0027617801936800075</v>
      </c>
    </row>
    <row r="46" spans="1:9" ht="12.75">
      <c r="A46" s="22" t="s">
        <v>22</v>
      </c>
      <c r="B46" s="16">
        <v>20000</v>
      </c>
      <c r="C46" s="17">
        <f>B46*1/B51</f>
        <v>0.0033164811869288192</v>
      </c>
      <c r="D46" s="16">
        <f>'[6]Julho'!D46+B46</f>
        <v>129316</v>
      </c>
      <c r="E46" s="17">
        <f>D46*1/D51</f>
        <v>0.0026763311729065447</v>
      </c>
      <c r="F46" s="16">
        <v>26980</v>
      </c>
      <c r="G46" s="17">
        <f>F46*1/F51</f>
        <v>0.01483220314290976</v>
      </c>
      <c r="H46" s="16">
        <f>'[6]Julho'!H46+F46</f>
        <v>253863</v>
      </c>
      <c r="I46" s="17">
        <f>H46*1/H51</f>
        <v>0.01643376708876984</v>
      </c>
    </row>
    <row r="47" spans="1:9" ht="12.75">
      <c r="A47" s="22" t="s">
        <v>35</v>
      </c>
      <c r="B47" s="16">
        <v>0</v>
      </c>
      <c r="C47" s="17">
        <f>B47*1/B51</f>
        <v>0</v>
      </c>
      <c r="D47" s="16">
        <f>'[6]Julho'!D47+B47</f>
        <v>0</v>
      </c>
      <c r="E47" s="17">
        <f>D47*1/D51</f>
        <v>0</v>
      </c>
      <c r="F47" s="16">
        <v>35768</v>
      </c>
      <c r="G47" s="17">
        <f>F47*1/F51</f>
        <v>0.01966338925187533</v>
      </c>
      <c r="H47" s="16">
        <f>'[6]Julho'!H47+F47</f>
        <v>122504</v>
      </c>
      <c r="I47" s="17">
        <f>H47*1/H51</f>
        <v>0.007930270277443585</v>
      </c>
    </row>
    <row r="48" spans="1:9" ht="12.75">
      <c r="A48" s="22" t="s">
        <v>23</v>
      </c>
      <c r="B48" s="16">
        <v>0</v>
      </c>
      <c r="C48" s="17">
        <f>B48*1/B51</f>
        <v>0</v>
      </c>
      <c r="D48" s="16">
        <f>'[6]Julho'!D48+B48</f>
        <v>0</v>
      </c>
      <c r="E48" s="17">
        <f>D48*1/D51</f>
        <v>0</v>
      </c>
      <c r="F48" s="16">
        <v>0</v>
      </c>
      <c r="G48" s="17">
        <f>F48*1/F51</f>
        <v>0</v>
      </c>
      <c r="H48" s="16">
        <f>'[6]Julho'!H48+F48</f>
        <v>0</v>
      </c>
      <c r="I48" s="17">
        <f>H48*1/H51</f>
        <v>0</v>
      </c>
    </row>
    <row r="49" spans="1:9" ht="12.75">
      <c r="A49" s="10" t="s">
        <v>24</v>
      </c>
      <c r="B49" s="16">
        <v>0</v>
      </c>
      <c r="C49" s="17">
        <f>B49*1/B51</f>
        <v>0</v>
      </c>
      <c r="D49" s="16">
        <f>'[6]Julho'!D49+B49</f>
        <v>0</v>
      </c>
      <c r="E49" s="17">
        <f>D49*1/D51</f>
        <v>0</v>
      </c>
      <c r="F49" s="16">
        <v>0</v>
      </c>
      <c r="G49" s="17">
        <f>F49*1/F51</f>
        <v>0</v>
      </c>
      <c r="H49" s="16">
        <f>'[6]Julho'!H49+F49</f>
        <v>0</v>
      </c>
      <c r="I49" s="17">
        <f>H49*1/H51</f>
        <v>0</v>
      </c>
    </row>
    <row r="50" spans="1:9" ht="12.75">
      <c r="A50" s="26" t="s">
        <v>29</v>
      </c>
      <c r="B50" s="21">
        <f aca="true" t="shared" si="4" ref="B50:I50">SUM(B43:B49)</f>
        <v>218134</v>
      </c>
      <c r="C50" s="27">
        <f t="shared" si="4"/>
        <v>0.036171865361476555</v>
      </c>
      <c r="D50" s="21">
        <f t="shared" si="4"/>
        <v>1684559</v>
      </c>
      <c r="E50" s="27">
        <f t="shared" si="4"/>
        <v>0.03486372733691327</v>
      </c>
      <c r="F50" s="21">
        <f t="shared" si="4"/>
        <v>83479</v>
      </c>
      <c r="G50" s="27">
        <f t="shared" si="4"/>
        <v>0.04589241979862728</v>
      </c>
      <c r="H50" s="21">
        <f t="shared" si="4"/>
        <v>553338</v>
      </c>
      <c r="I50" s="27">
        <f t="shared" si="4"/>
        <v>0.03582021725641676</v>
      </c>
    </row>
    <row r="51" spans="1:9" ht="12.75">
      <c r="A51" s="26" t="s">
        <v>36</v>
      </c>
      <c r="B51" s="21">
        <f aca="true" t="shared" si="5" ref="B51:I51">SUM(B15+B21+B28+B40+B50)</f>
        <v>6030488</v>
      </c>
      <c r="C51" s="68">
        <f t="shared" si="5"/>
        <v>1</v>
      </c>
      <c r="D51" s="21">
        <f t="shared" si="5"/>
        <v>48318385</v>
      </c>
      <c r="E51" s="68">
        <f t="shared" si="5"/>
        <v>1</v>
      </c>
      <c r="F51" s="21">
        <f t="shared" si="5"/>
        <v>1819015</v>
      </c>
      <c r="G51" s="68">
        <f t="shared" si="5"/>
        <v>1</v>
      </c>
      <c r="H51" s="21">
        <f t="shared" si="5"/>
        <v>15447645</v>
      </c>
      <c r="I51" s="68">
        <f t="shared" si="5"/>
        <v>1</v>
      </c>
    </row>
    <row r="52" spans="1:9" ht="12.75">
      <c r="A52" s="9"/>
      <c r="B52" s="31"/>
      <c r="C52" s="32"/>
      <c r="D52" s="31"/>
      <c r="E52" s="32"/>
      <c r="F52" s="31"/>
      <c r="G52" s="32"/>
      <c r="H52" s="31"/>
      <c r="I52" s="33"/>
    </row>
    <row r="53" spans="1:9" ht="12.75">
      <c r="A53" s="28" t="s">
        <v>37</v>
      </c>
      <c r="B53" s="29">
        <v>0</v>
      </c>
      <c r="C53" s="30"/>
      <c r="D53" s="29">
        <f>'[6]Julho'!D53+B53</f>
        <v>0</v>
      </c>
      <c r="E53" s="29"/>
      <c r="F53" s="29">
        <v>163828</v>
      </c>
      <c r="G53" s="29"/>
      <c r="H53" s="29">
        <f>'[6]Julho'!H53+F53</f>
        <v>1324092</v>
      </c>
      <c r="I53" s="30"/>
    </row>
  </sheetData>
  <sheetProtection/>
  <mergeCells count="6">
    <mergeCell ref="B7:E7"/>
    <mergeCell ref="F7:I7"/>
    <mergeCell ref="B8:C8"/>
    <mergeCell ref="D8:E8"/>
    <mergeCell ref="F8:G8"/>
    <mergeCell ref="H8:I8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I54"/>
  <sheetViews>
    <sheetView zoomScalePageLayoutView="0" workbookViewId="0" topLeftCell="A1">
      <selection activeCell="F54" sqref="F54"/>
    </sheetView>
  </sheetViews>
  <sheetFormatPr defaultColWidth="9.33203125" defaultRowHeight="12.75"/>
  <cols>
    <col min="1" max="1" width="20.5" style="0" customWidth="1"/>
    <col min="2" max="9" width="11.83203125" style="0" customWidth="1"/>
  </cols>
  <sheetData>
    <row r="1" ht="11.25" customHeight="1"/>
    <row r="4" ht="18.75">
      <c r="C4" s="78" t="s">
        <v>45</v>
      </c>
    </row>
    <row r="7" spans="1:9" ht="9" customHeight="1">
      <c r="A7" s="8"/>
      <c r="B7" s="106" t="s">
        <v>39</v>
      </c>
      <c r="C7" s="107"/>
      <c r="D7" s="107"/>
      <c r="E7" s="108"/>
      <c r="F7" s="106" t="s">
        <v>40</v>
      </c>
      <c r="G7" s="107"/>
      <c r="H7" s="107"/>
      <c r="I7" s="108"/>
    </row>
    <row r="8" spans="1:9" ht="9" customHeight="1">
      <c r="A8" s="9" t="s">
        <v>27</v>
      </c>
      <c r="B8" s="106" t="s">
        <v>25</v>
      </c>
      <c r="C8" s="108"/>
      <c r="D8" s="106" t="s">
        <v>26</v>
      </c>
      <c r="E8" s="108"/>
      <c r="F8" s="106" t="s">
        <v>25</v>
      </c>
      <c r="G8" s="108"/>
      <c r="H8" s="106" t="s">
        <v>26</v>
      </c>
      <c r="I8" s="108"/>
    </row>
    <row r="9" spans="1:9" ht="9" customHeight="1">
      <c r="A9" s="12" t="s">
        <v>28</v>
      </c>
      <c r="B9" s="12"/>
      <c r="C9" s="13"/>
      <c r="D9" s="12"/>
      <c r="E9" s="13"/>
      <c r="F9" s="12"/>
      <c r="G9" s="13"/>
      <c r="H9" s="12"/>
      <c r="I9" s="13"/>
    </row>
    <row r="10" spans="1:9" ht="9" customHeight="1">
      <c r="A10" s="11"/>
      <c r="B10" s="12"/>
      <c r="C10" s="12"/>
      <c r="D10" s="12"/>
      <c r="E10" s="12"/>
      <c r="F10" s="14"/>
      <c r="G10" s="12"/>
      <c r="H10" s="12"/>
      <c r="I10" s="12"/>
    </row>
    <row r="11" spans="1:9" ht="9" customHeight="1">
      <c r="A11" s="15" t="s">
        <v>0</v>
      </c>
      <c r="B11" s="16">
        <v>2339967</v>
      </c>
      <c r="C11" s="67">
        <f>B11*1/B51</f>
        <v>0.40913320585914986</v>
      </c>
      <c r="D11" s="16">
        <f>Fevereiro!D11+B11</f>
        <v>6258058</v>
      </c>
      <c r="E11" s="67">
        <f>D11*1/D51</f>
        <v>0.38398428538321344</v>
      </c>
      <c r="F11" s="16">
        <v>387668</v>
      </c>
      <c r="G11" s="67">
        <f>F11*1/F51</f>
        <v>0.25622048545133097</v>
      </c>
      <c r="H11" s="16">
        <f>Fevereiro!H11+F11</f>
        <v>1244232</v>
      </c>
      <c r="I11" s="67">
        <f>H11*1/H51</f>
        <v>0.266192458915806</v>
      </c>
    </row>
    <row r="12" spans="1:9" ht="9" customHeight="1">
      <c r="A12" s="15" t="s">
        <v>1</v>
      </c>
      <c r="B12" s="16">
        <v>689641</v>
      </c>
      <c r="C12" s="67">
        <f>B12*1/B51</f>
        <v>0.12058077452455952</v>
      </c>
      <c r="D12" s="16">
        <f>Fevereiro!D12+B12</f>
        <v>2025273</v>
      </c>
      <c r="E12" s="67">
        <f>D12*1/D51</f>
        <v>0.12426746534003309</v>
      </c>
      <c r="F12" s="16">
        <v>153876</v>
      </c>
      <c r="G12" s="67">
        <f>F12*1/F51</f>
        <v>0.10170089720923316</v>
      </c>
      <c r="H12" s="16">
        <f>Fevereiro!H12+F12</f>
        <v>505495</v>
      </c>
      <c r="I12" s="67">
        <f>H12*1/H51</f>
        <v>0.1081461954198617</v>
      </c>
    </row>
    <row r="13" spans="1:9" ht="9" customHeight="1">
      <c r="A13" s="15" t="s">
        <v>2</v>
      </c>
      <c r="B13" s="16">
        <v>1020</v>
      </c>
      <c r="C13" s="67">
        <f>B13*1/B51</f>
        <v>0.00017834263046287956</v>
      </c>
      <c r="D13" s="16">
        <f>Fevereiro!D13+B13</f>
        <v>8750</v>
      </c>
      <c r="E13" s="67">
        <f>D13*1/D51</f>
        <v>0.0005368858034078811</v>
      </c>
      <c r="F13" s="16">
        <v>5080</v>
      </c>
      <c r="G13" s="67">
        <f>F13*1/F51</f>
        <v>0.003357512268468796</v>
      </c>
      <c r="H13" s="16">
        <f>Fevereiro!H13+F13</f>
        <v>17290</v>
      </c>
      <c r="I13" s="67">
        <f>H13*1/H51</f>
        <v>0.003699042955537461</v>
      </c>
    </row>
    <row r="14" spans="1:9" ht="9" customHeight="1">
      <c r="A14" s="15" t="s">
        <v>3</v>
      </c>
      <c r="B14" s="16">
        <v>536654</v>
      </c>
      <c r="C14" s="67">
        <f>B14*1/B51</f>
        <v>0.09383165294943742</v>
      </c>
      <c r="D14" s="16">
        <f>Fevereiro!D14+B14</f>
        <v>1648184</v>
      </c>
      <c r="E14" s="67">
        <f>D14*1/D51</f>
        <v>0.10112989611474459</v>
      </c>
      <c r="F14" s="16">
        <v>53528</v>
      </c>
      <c r="G14" s="67">
        <f>F14*1/F51</f>
        <v>0.03537813320996018</v>
      </c>
      <c r="H14" s="16">
        <f>Fevereiro!H14+F14</f>
        <v>186048</v>
      </c>
      <c r="I14" s="67">
        <f>H14*1/H51</f>
        <v>0.03980332815453057</v>
      </c>
    </row>
    <row r="15" spans="1:9" s="65" customFormat="1" ht="9" customHeight="1">
      <c r="A15" s="18" t="s">
        <v>29</v>
      </c>
      <c r="B15" s="21">
        <f aca="true" t="shared" si="0" ref="B15:I15">SUM(B11:B14)</f>
        <v>3567282</v>
      </c>
      <c r="C15" s="27">
        <f t="shared" si="0"/>
        <v>0.6237239759636097</v>
      </c>
      <c r="D15" s="21">
        <f t="shared" si="0"/>
        <v>9940265</v>
      </c>
      <c r="E15" s="27">
        <f t="shared" si="0"/>
        <v>0.609918532641399</v>
      </c>
      <c r="F15" s="21">
        <f t="shared" si="0"/>
        <v>600152</v>
      </c>
      <c r="G15" s="27">
        <f t="shared" si="0"/>
        <v>0.3966570281389931</v>
      </c>
      <c r="H15" s="21">
        <f t="shared" si="0"/>
        <v>1953065</v>
      </c>
      <c r="I15" s="27">
        <f t="shared" si="0"/>
        <v>0.41784102544573576</v>
      </c>
    </row>
    <row r="16" spans="1:9" ht="9" customHeight="1">
      <c r="A16" s="12" t="s">
        <v>4</v>
      </c>
      <c r="B16" s="23"/>
      <c r="C16" s="24"/>
      <c r="D16" s="23"/>
      <c r="E16" s="24"/>
      <c r="F16" s="23"/>
      <c r="G16" s="24"/>
      <c r="H16" s="23"/>
      <c r="I16" s="24"/>
    </row>
    <row r="17" spans="1:9" ht="9" customHeight="1">
      <c r="A17" s="11"/>
      <c r="B17" s="23"/>
      <c r="C17" s="24"/>
      <c r="D17" s="23"/>
      <c r="E17" s="24"/>
      <c r="F17" s="23"/>
      <c r="G17" s="24"/>
      <c r="H17" s="23"/>
      <c r="I17" s="24"/>
    </row>
    <row r="18" spans="1:9" ht="9" customHeight="1">
      <c r="A18" s="22" t="s">
        <v>30</v>
      </c>
      <c r="B18" s="16">
        <v>129646</v>
      </c>
      <c r="C18" s="17">
        <f>B18*1/B51</f>
        <v>0.022668047714696552</v>
      </c>
      <c r="D18" s="16">
        <f>Fevereiro!D18+B18</f>
        <v>454896</v>
      </c>
      <c r="E18" s="17">
        <f>D18*1/D51</f>
        <v>0.027911680505946456</v>
      </c>
      <c r="F18" s="16">
        <v>173290</v>
      </c>
      <c r="G18" s="17">
        <f>F18*1/F51</f>
        <v>0.11453214586672394</v>
      </c>
      <c r="H18" s="16">
        <f>Fevereiro!H18+F18</f>
        <v>520320</v>
      </c>
      <c r="I18" s="17">
        <f>H18*1/H51</f>
        <v>0.11131787337335175</v>
      </c>
    </row>
    <row r="19" spans="1:9" ht="9" customHeight="1">
      <c r="A19" s="10" t="s">
        <v>5</v>
      </c>
      <c r="B19" s="16">
        <v>306278</v>
      </c>
      <c r="C19" s="17">
        <f>B19*1/B51</f>
        <v>0.05355139624795081</v>
      </c>
      <c r="D19" s="16">
        <f>Fevereiro!D19+B19</f>
        <v>805537</v>
      </c>
      <c r="E19" s="17">
        <f>D19*1/D51</f>
        <v>0.049426443362259924</v>
      </c>
      <c r="F19" s="16">
        <v>107829</v>
      </c>
      <c r="G19" s="17">
        <f>F19*1/F51</f>
        <v>0.07126716346392162</v>
      </c>
      <c r="H19" s="16">
        <f>Fevereiro!H19+F19</f>
        <v>419936</v>
      </c>
      <c r="I19" s="17">
        <f>H19*1/H51</f>
        <v>0.08984160223114974</v>
      </c>
    </row>
    <row r="20" spans="1:9" ht="9" customHeight="1">
      <c r="A20" s="22" t="s">
        <v>6</v>
      </c>
      <c r="B20" s="16">
        <v>10307</v>
      </c>
      <c r="C20" s="17">
        <f>B20*1/B51</f>
        <v>0.001802134796255784</v>
      </c>
      <c r="D20" s="16">
        <f>Fevereiro!D20+B20</f>
        <v>39127</v>
      </c>
      <c r="E20" s="17">
        <f>D20*1/D51</f>
        <v>0.002400769237707447</v>
      </c>
      <c r="F20" s="16">
        <v>234482</v>
      </c>
      <c r="G20" s="17">
        <f>F20*1/F51</f>
        <v>0.15497562829431105</v>
      </c>
      <c r="H20" s="16">
        <f>Fevereiro!H20+F20</f>
        <v>493561</v>
      </c>
      <c r="I20" s="17">
        <f>H20*1/H51</f>
        <v>0.10559302140994938</v>
      </c>
    </row>
    <row r="21" spans="1:9" ht="9" customHeight="1">
      <c r="A21" s="25" t="s">
        <v>29</v>
      </c>
      <c r="B21" s="21">
        <f>SUM(B18:B20)</f>
        <v>446231</v>
      </c>
      <c r="C21" s="20">
        <f>SUM(C18:C20)</f>
        <v>0.07802157875890314</v>
      </c>
      <c r="D21" s="21">
        <f aca="true" t="shared" si="1" ref="D21:I21">SUM(D18:D20)</f>
        <v>1299560</v>
      </c>
      <c r="E21" s="27">
        <f t="shared" si="1"/>
        <v>0.07973889310591382</v>
      </c>
      <c r="F21" s="21">
        <f t="shared" si="1"/>
        <v>515601</v>
      </c>
      <c r="G21" s="27">
        <f t="shared" si="1"/>
        <v>0.3407749376249566</v>
      </c>
      <c r="H21" s="21">
        <f t="shared" si="1"/>
        <v>1433817</v>
      </c>
      <c r="I21" s="27">
        <f t="shared" si="1"/>
        <v>0.30675249701445084</v>
      </c>
    </row>
    <row r="22" spans="1:9" ht="9" customHeight="1">
      <c r="A22" s="12" t="s">
        <v>31</v>
      </c>
      <c r="B22" s="23"/>
      <c r="C22" s="24"/>
      <c r="D22" s="23"/>
      <c r="E22" s="24"/>
      <c r="F22" s="23"/>
      <c r="G22" s="24"/>
      <c r="H22" s="23"/>
      <c r="I22" s="24"/>
    </row>
    <row r="23" spans="1:9" ht="9" customHeight="1">
      <c r="A23" s="12"/>
      <c r="B23" s="16"/>
      <c r="C23" s="17"/>
      <c r="D23" s="16"/>
      <c r="E23" s="17"/>
      <c r="F23" s="16"/>
      <c r="G23" s="17"/>
      <c r="H23" s="16"/>
      <c r="I23" s="17"/>
    </row>
    <row r="24" spans="1:9" ht="9" customHeight="1">
      <c r="A24" s="22" t="s">
        <v>7</v>
      </c>
      <c r="B24" s="16">
        <v>277240</v>
      </c>
      <c r="C24" s="17">
        <f>B24*1/B51</f>
        <v>0.048474226342675224</v>
      </c>
      <c r="D24" s="16">
        <f>Fevereiro!D24+B24</f>
        <v>729677</v>
      </c>
      <c r="E24" s="17">
        <f>D24*1/D51</f>
        <v>0.044771796842657426</v>
      </c>
      <c r="F24" s="16">
        <v>20275</v>
      </c>
      <c r="G24" s="17">
        <f>F24*1/F51</f>
        <v>0.013400307331339536</v>
      </c>
      <c r="H24" s="16">
        <f>Fevereiro!H24+F24</f>
        <v>57277</v>
      </c>
      <c r="I24" s="17">
        <f>H24*1/H51</f>
        <v>0.012253908812279881</v>
      </c>
    </row>
    <row r="25" spans="1:9" ht="9" customHeight="1">
      <c r="A25" s="22" t="s">
        <v>8</v>
      </c>
      <c r="B25" s="16">
        <v>305324</v>
      </c>
      <c r="C25" s="17">
        <f>B25*1/B51</f>
        <v>0.05338459343475317</v>
      </c>
      <c r="D25" s="16">
        <f>Fevereiro!D25+B25</f>
        <v>1162944</v>
      </c>
      <c r="E25" s="17">
        <f>D25*1/D51</f>
        <v>0.07135635700095713</v>
      </c>
      <c r="F25" s="16">
        <v>108305</v>
      </c>
      <c r="G25" s="17">
        <f>F25*1/F51</f>
        <v>0.07158176500718759</v>
      </c>
      <c r="H25" s="16">
        <f>Fevereiro!H25+F25</f>
        <v>322305</v>
      </c>
      <c r="I25" s="17">
        <f>H25*1/H51</f>
        <v>0.06895431115005791</v>
      </c>
    </row>
    <row r="26" spans="1:9" ht="9" customHeight="1">
      <c r="A26" s="22" t="s">
        <v>32</v>
      </c>
      <c r="B26" s="16">
        <v>29832</v>
      </c>
      <c r="C26" s="17">
        <f>B26*1/B51</f>
        <v>0.005215997403890807</v>
      </c>
      <c r="D26" s="16">
        <f>Fevereiro!D26+B26</f>
        <v>153668</v>
      </c>
      <c r="E26" s="17">
        <f>D26*1/D51</f>
        <v>0.009428819158637974</v>
      </c>
      <c r="F26" s="16">
        <v>32932</v>
      </c>
      <c r="G26" s="17">
        <f>F26*1/F51</f>
        <v>0.02176566811519968</v>
      </c>
      <c r="H26" s="16">
        <f>Fevereiro!H26+F26</f>
        <v>79659</v>
      </c>
      <c r="I26" s="17">
        <f>H26*1/H51</f>
        <v>0.017042340242634967</v>
      </c>
    </row>
    <row r="27" spans="1:9" ht="9" customHeight="1">
      <c r="A27" s="22" t="s">
        <v>33</v>
      </c>
      <c r="B27" s="16">
        <v>0</v>
      </c>
      <c r="C27" s="17">
        <f>B27*1/B51</f>
        <v>0</v>
      </c>
      <c r="D27" s="16">
        <f>Fevereiro!D27+B27</f>
        <v>28560</v>
      </c>
      <c r="E27" s="17">
        <f>D27*1/D51</f>
        <v>0.001752395262323324</v>
      </c>
      <c r="F27" s="16">
        <v>2300</v>
      </c>
      <c r="G27" s="17">
        <f>F27*1/F51</f>
        <v>0.0015201335073776045</v>
      </c>
      <c r="H27" s="16">
        <f>Fevereiro!H27+F27</f>
        <v>15044</v>
      </c>
      <c r="I27" s="17">
        <f>H27*1/H51</f>
        <v>0.003218531071319003</v>
      </c>
    </row>
    <row r="28" spans="1:9" ht="9" customHeight="1">
      <c r="A28" s="25" t="s">
        <v>29</v>
      </c>
      <c r="B28" s="21">
        <f aca="true" t="shared" si="2" ref="B28:I28">SUM(B24:B27)</f>
        <v>612396</v>
      </c>
      <c r="C28" s="27">
        <f t="shared" si="2"/>
        <v>0.1070748171813192</v>
      </c>
      <c r="D28" s="21">
        <f t="shared" si="2"/>
        <v>2074849</v>
      </c>
      <c r="E28" s="27">
        <f>SUM(E24:E27)</f>
        <v>0.12730936826457584</v>
      </c>
      <c r="F28" s="21">
        <f t="shared" si="2"/>
        <v>163812</v>
      </c>
      <c r="G28" s="27">
        <f t="shared" si="2"/>
        <v>0.10826787396110442</v>
      </c>
      <c r="H28" s="21">
        <f t="shared" si="2"/>
        <v>474285</v>
      </c>
      <c r="I28" s="27">
        <f t="shared" si="2"/>
        <v>0.10146909127629176</v>
      </c>
    </row>
    <row r="29" spans="1:9" ht="9" customHeight="1">
      <c r="A29" s="12" t="s">
        <v>9</v>
      </c>
      <c r="B29" s="16"/>
      <c r="C29" s="17"/>
      <c r="D29" s="16"/>
      <c r="E29" s="17"/>
      <c r="F29" s="16"/>
      <c r="G29" s="17"/>
      <c r="H29" s="16"/>
      <c r="I29" s="17"/>
    </row>
    <row r="30" spans="1:9" ht="9" customHeight="1">
      <c r="A30" s="13"/>
      <c r="B30" s="16"/>
      <c r="C30" s="17"/>
      <c r="D30" s="16"/>
      <c r="E30" s="17"/>
      <c r="F30" s="16"/>
      <c r="G30" s="17"/>
      <c r="H30" s="16"/>
      <c r="I30" s="17"/>
    </row>
    <row r="31" spans="1:9" ht="9" customHeight="1">
      <c r="A31" s="22" t="s">
        <v>10</v>
      </c>
      <c r="B31" s="16">
        <v>471351</v>
      </c>
      <c r="C31" s="17">
        <f>B31*1/B51</f>
        <v>0.0824137031483419</v>
      </c>
      <c r="D31" s="16">
        <f>Fevereiro!D31+B31</f>
        <v>1125491</v>
      </c>
      <c r="E31" s="17">
        <f>D31*1/D51</f>
        <v>0.0690583016872388</v>
      </c>
      <c r="F31" s="16">
        <v>49842</v>
      </c>
      <c r="G31" s="17">
        <f>F31*1/F51</f>
        <v>0.032941954032484594</v>
      </c>
      <c r="H31" s="16">
        <f>Fevereiro!H31+F31</f>
        <v>230244</v>
      </c>
      <c r="I31" s="17">
        <f>H31*1/H51</f>
        <v>0.04925867242653367</v>
      </c>
    </row>
    <row r="32" spans="1:9" ht="9" customHeight="1">
      <c r="A32" s="22" t="s">
        <v>11</v>
      </c>
      <c r="B32" s="16">
        <v>289334</v>
      </c>
      <c r="C32" s="17">
        <f>B32*1/B51</f>
        <v>0.050588810433673324</v>
      </c>
      <c r="D32" s="16">
        <f>Fevereiro!D32+B32</f>
        <v>789910</v>
      </c>
      <c r="E32" s="17">
        <f>D32*1/D51</f>
        <v>0.04846759599656221</v>
      </c>
      <c r="F32" s="16">
        <v>73460</v>
      </c>
      <c r="G32" s="17">
        <f>F32*1/F51</f>
        <v>0.04855174237041688</v>
      </c>
      <c r="H32" s="16">
        <f>Fevereiro!H32+F32</f>
        <v>143506</v>
      </c>
      <c r="I32" s="17">
        <f>H32*1/H51</f>
        <v>0.030701842589783625</v>
      </c>
    </row>
    <row r="33" spans="1:9" ht="9" customHeight="1">
      <c r="A33" s="22" t="s">
        <v>12</v>
      </c>
      <c r="B33" s="16">
        <v>81180</v>
      </c>
      <c r="C33" s="17">
        <f>B33*1/B51</f>
        <v>0.014193975236251532</v>
      </c>
      <c r="D33" s="16">
        <f>Fevereiro!D33+B33</f>
        <v>322836</v>
      </c>
      <c r="E33" s="17">
        <f>D33*1/D51</f>
        <v>0.01980869316902705</v>
      </c>
      <c r="F33" s="16">
        <v>6490</v>
      </c>
      <c r="G33" s="17">
        <f>F33*1/F51</f>
        <v>0.004289420201252458</v>
      </c>
      <c r="H33" s="16">
        <f>Fevereiro!H33+F33</f>
        <v>37790</v>
      </c>
      <c r="I33" s="17">
        <f>H33*1/H51</f>
        <v>0.008084837090211721</v>
      </c>
    </row>
    <row r="34" spans="1:9" ht="9" customHeight="1">
      <c r="A34" s="22" t="s">
        <v>34</v>
      </c>
      <c r="B34" s="16">
        <v>75866</v>
      </c>
      <c r="C34" s="17">
        <f>B34*1/B51</f>
        <v>0.013264845100683157</v>
      </c>
      <c r="D34" s="16">
        <f>Fevereiro!D34+B34</f>
        <v>182620</v>
      </c>
      <c r="E34" s="17">
        <f>D34*1/D51</f>
        <v>0.011205266904953971</v>
      </c>
      <c r="F34" s="16">
        <v>21224</v>
      </c>
      <c r="G34" s="17">
        <f>F34*1/F51</f>
        <v>0.014027527635035772</v>
      </c>
      <c r="H34" s="16">
        <f>Fevereiro!H34+F34</f>
        <v>122850</v>
      </c>
      <c r="I34" s="17">
        <f>H34*1/H51</f>
        <v>0.02628267363145038</v>
      </c>
    </row>
    <row r="35" spans="1:9" ht="9" customHeight="1">
      <c r="A35" s="22" t="s">
        <v>13</v>
      </c>
      <c r="B35" s="16">
        <v>5610</v>
      </c>
      <c r="C35" s="17">
        <f>B35*1/B51</f>
        <v>0.0009808844675458376</v>
      </c>
      <c r="D35" s="16">
        <f>Fevereiro!D35+B35</f>
        <v>103221</v>
      </c>
      <c r="E35" s="17">
        <f>D35*1/D51</f>
        <v>0.006333473087264559</v>
      </c>
      <c r="F35" s="16">
        <v>6400</v>
      </c>
      <c r="G35" s="17">
        <f>F35*1/F51</f>
        <v>0.0042299367161811605</v>
      </c>
      <c r="H35" s="16">
        <f>Fevereiro!H35+F35</f>
        <v>17900</v>
      </c>
      <c r="I35" s="17">
        <f>H35*1/H51</f>
        <v>0.003829547073691183</v>
      </c>
    </row>
    <row r="36" spans="1:9" ht="9" customHeight="1">
      <c r="A36" s="22" t="s">
        <v>14</v>
      </c>
      <c r="B36" s="16">
        <v>53320</v>
      </c>
      <c r="C36" s="17">
        <f>B36*1/B51</f>
        <v>0.009322773584588958</v>
      </c>
      <c r="D36" s="16">
        <f>Fevereiro!D36+B36</f>
        <v>61990</v>
      </c>
      <c r="E36" s="17">
        <f>D36*1/D51</f>
        <v>0.0038036058232290915</v>
      </c>
      <c r="F36" s="16">
        <v>12648</v>
      </c>
      <c r="G36" s="17">
        <f>F36*1/F51</f>
        <v>0.008359412435353018</v>
      </c>
      <c r="H36" s="16">
        <f>Fevereiro!H36+F36</f>
        <v>13248</v>
      </c>
      <c r="I36" s="17">
        <f>H36*1/H51</f>
        <v>0.002834292716886078</v>
      </c>
    </row>
    <row r="37" spans="1:9" ht="9" customHeight="1">
      <c r="A37" s="22" t="s">
        <v>15</v>
      </c>
      <c r="B37" s="16">
        <v>0</v>
      </c>
      <c r="C37" s="17">
        <f>B37*1/B51</f>
        <v>0</v>
      </c>
      <c r="D37" s="16">
        <f>Fevereiro!D37+B37</f>
        <v>0</v>
      </c>
      <c r="E37" s="17">
        <f>D37*1/D51</f>
        <v>0</v>
      </c>
      <c r="F37" s="16">
        <v>0</v>
      </c>
      <c r="G37" s="17">
        <f>F37*1/F51</f>
        <v>0</v>
      </c>
      <c r="H37" s="16">
        <f>Fevereiro!H37+F37</f>
        <v>0</v>
      </c>
      <c r="I37" s="17">
        <f>H37*1/H51</f>
        <v>0</v>
      </c>
    </row>
    <row r="38" spans="1:9" ht="9" customHeight="1">
      <c r="A38" s="22" t="s">
        <v>16</v>
      </c>
      <c r="B38" s="16">
        <v>0</v>
      </c>
      <c r="C38" s="17">
        <f>B38*1/B51</f>
        <v>0</v>
      </c>
      <c r="D38" s="16">
        <f>Fevereiro!D38+B38</f>
        <v>49800</v>
      </c>
      <c r="E38" s="17">
        <f>D38*1/D51</f>
        <v>0.0030556472011099975</v>
      </c>
      <c r="F38" s="16">
        <v>0</v>
      </c>
      <c r="G38" s="17">
        <f>F38*1/F51</f>
        <v>0</v>
      </c>
      <c r="H38" s="16">
        <f>Fevereiro!H38+F38</f>
        <v>16300</v>
      </c>
      <c r="I38" s="17">
        <f>H38*1/H51</f>
        <v>0.0034872411900092894</v>
      </c>
    </row>
    <row r="39" spans="1:9" ht="9" customHeight="1">
      <c r="A39" s="22" t="s">
        <v>17</v>
      </c>
      <c r="B39" s="16">
        <v>20460</v>
      </c>
      <c r="C39" s="17">
        <f>B39*1/B51</f>
        <v>0.003577343352225996</v>
      </c>
      <c r="D39" s="16">
        <f>Fevereiro!D39+B39</f>
        <v>88226</v>
      </c>
      <c r="E39" s="17">
        <f>D39*1/D51</f>
        <v>0.005413404216167282</v>
      </c>
      <c r="F39" s="16">
        <v>41166</v>
      </c>
      <c r="G39" s="17">
        <f>F39*1/F51</f>
        <v>0.027207746071611506</v>
      </c>
      <c r="H39" s="16">
        <f>Fevereiro!H39+F39</f>
        <v>118826</v>
      </c>
      <c r="I39" s="17">
        <f>H39*1/H51</f>
        <v>0.025421774333990416</v>
      </c>
    </row>
    <row r="40" spans="1:9" ht="9" customHeight="1">
      <c r="A40" s="26" t="s">
        <v>29</v>
      </c>
      <c r="B40" s="21">
        <f aca="true" t="shared" si="3" ref="B40:I40">SUM(B31:B39)</f>
        <v>997121</v>
      </c>
      <c r="C40" s="27">
        <f t="shared" si="3"/>
        <v>0.17434233532331075</v>
      </c>
      <c r="D40" s="21">
        <f t="shared" si="3"/>
        <v>2724094</v>
      </c>
      <c r="E40" s="27">
        <f t="shared" si="3"/>
        <v>0.16714598808555295</v>
      </c>
      <c r="F40" s="21">
        <f t="shared" si="3"/>
        <v>211230</v>
      </c>
      <c r="G40" s="27">
        <f t="shared" si="3"/>
        <v>0.13960773946233537</v>
      </c>
      <c r="H40" s="21">
        <f t="shared" si="3"/>
        <v>700664</v>
      </c>
      <c r="I40" s="27">
        <f t="shared" si="3"/>
        <v>0.14990088105255636</v>
      </c>
    </row>
    <row r="41" spans="1:9" ht="9" customHeight="1">
      <c r="A41" s="12" t="s">
        <v>18</v>
      </c>
      <c r="B41" s="16"/>
      <c r="C41" s="17"/>
      <c r="D41" s="16"/>
      <c r="E41" s="17"/>
      <c r="F41" s="16"/>
      <c r="G41" s="17"/>
      <c r="H41" s="16"/>
      <c r="I41" s="17"/>
    </row>
    <row r="42" spans="1:9" ht="9" customHeight="1">
      <c r="A42" s="22"/>
      <c r="B42" s="16"/>
      <c r="C42" s="17"/>
      <c r="D42" s="16"/>
      <c r="E42" s="17"/>
      <c r="F42" s="16"/>
      <c r="G42" s="17"/>
      <c r="H42" s="16"/>
      <c r="I42" s="17"/>
    </row>
    <row r="43" spans="1:9" ht="9" customHeight="1">
      <c r="A43" s="22" t="s">
        <v>19</v>
      </c>
      <c r="B43" s="16">
        <v>13240</v>
      </c>
      <c r="C43" s="17">
        <f>B43*1/B51</f>
        <v>0.0023149572816946328</v>
      </c>
      <c r="D43" s="16">
        <f>Fevereiro!D43+B43</f>
        <v>13240</v>
      </c>
      <c r="E43" s="17">
        <f>D43*1/D51</f>
        <v>0.0008123849185280395</v>
      </c>
      <c r="F43" s="16">
        <v>0</v>
      </c>
      <c r="G43" s="17">
        <f>F43*1/F51</f>
        <v>0</v>
      </c>
      <c r="H43" s="16">
        <f>Fevereiro!H43+F43</f>
        <v>3000</v>
      </c>
      <c r="I43" s="17">
        <f>H43*1/H51</f>
        <v>0.0006418235319035502</v>
      </c>
    </row>
    <row r="44" spans="1:9" ht="9" customHeight="1">
      <c r="A44" s="22" t="s">
        <v>20</v>
      </c>
      <c r="B44" s="16">
        <v>59520</v>
      </c>
      <c r="C44" s="17">
        <f>B44*1/B51</f>
        <v>0.010406817024657442</v>
      </c>
      <c r="D44" s="16">
        <f>Fevereiro!D44+B44</f>
        <v>144007</v>
      </c>
      <c r="E44" s="17">
        <f>D44*1/D51</f>
        <v>0.008836035873298141</v>
      </c>
      <c r="F44" s="16">
        <v>1140</v>
      </c>
      <c r="G44" s="17">
        <f>F44*1/F51</f>
        <v>0.0007534574775697691</v>
      </c>
      <c r="H44" s="16">
        <f>Fevereiro!H44+F44</f>
        <v>21576</v>
      </c>
      <c r="I44" s="17">
        <f>H44*1/H51</f>
        <v>0.004615994841450333</v>
      </c>
    </row>
    <row r="45" spans="1:9" ht="9" customHeight="1">
      <c r="A45" s="22" t="s">
        <v>21</v>
      </c>
      <c r="B45" s="16">
        <v>18768</v>
      </c>
      <c r="C45" s="17">
        <f>B45*1/B51</f>
        <v>0.003281504400516984</v>
      </c>
      <c r="D45" s="16">
        <f>Fevereiro!D45+B45</f>
        <v>75068</v>
      </c>
      <c r="E45" s="17">
        <f>D45*1/D51</f>
        <v>0.0046060506845968935</v>
      </c>
      <c r="F45" s="16">
        <v>12490</v>
      </c>
      <c r="G45" s="17">
        <f>F45*1/F51</f>
        <v>0.008254985872672295</v>
      </c>
      <c r="H45" s="16">
        <f>Fevereiro!H45+F45</f>
        <v>14490</v>
      </c>
      <c r="I45" s="17">
        <f>H45*1/H51</f>
        <v>0.0031000076590941474</v>
      </c>
    </row>
    <row r="46" spans="1:9" ht="9" customHeight="1">
      <c r="A46" s="22" t="s">
        <v>22</v>
      </c>
      <c r="B46" s="16">
        <v>4770</v>
      </c>
      <c r="C46" s="17">
        <f>B46*1/B51</f>
        <v>0.0008340140659881721</v>
      </c>
      <c r="D46" s="16">
        <f>Fevereiro!D46+B46</f>
        <v>26610</v>
      </c>
      <c r="E46" s="17">
        <f>D46*1/D51</f>
        <v>0.0016327464261352818</v>
      </c>
      <c r="F46" s="16">
        <v>8600</v>
      </c>
      <c r="G46" s="17">
        <f>F46*1/F51</f>
        <v>0.005683977462368434</v>
      </c>
      <c r="H46" s="16">
        <f>Fevereiro!H46+F46</f>
        <v>42085</v>
      </c>
      <c r="I46" s="17">
        <f>H46*1/H51</f>
        <v>0.009003714446720303</v>
      </c>
    </row>
    <row r="47" spans="1:9" ht="9" customHeight="1">
      <c r="A47" s="22" t="s">
        <v>35</v>
      </c>
      <c r="B47" s="16">
        <v>0</v>
      </c>
      <c r="C47" s="17">
        <f>B47*1/B51</f>
        <v>0</v>
      </c>
      <c r="D47" s="16">
        <f>Fevereiro!D47+B47</f>
        <v>0</v>
      </c>
      <c r="E47" s="17">
        <f>D47*1/D51</f>
        <v>0</v>
      </c>
      <c r="F47" s="16">
        <v>0</v>
      </c>
      <c r="G47" s="17">
        <f>F47*1/F51</f>
        <v>0</v>
      </c>
      <c r="H47" s="16">
        <f>Fevereiro!H47+F47</f>
        <v>31200</v>
      </c>
      <c r="I47" s="17">
        <f>H47*1/H51</f>
        <v>0.006674964731796922</v>
      </c>
    </row>
    <row r="48" spans="1:9" ht="9" customHeight="1">
      <c r="A48" s="22" t="s">
        <v>23</v>
      </c>
      <c r="B48" s="16">
        <v>0</v>
      </c>
      <c r="C48" s="17">
        <f>B48*1/B51</f>
        <v>0</v>
      </c>
      <c r="D48" s="16">
        <f>Fevereiro!D48+B48</f>
        <v>0</v>
      </c>
      <c r="E48" s="17">
        <f>D48*1/D51</f>
        <v>0</v>
      </c>
      <c r="F48" s="16">
        <v>0</v>
      </c>
      <c r="G48" s="17">
        <f>F48*1/F51</f>
        <v>0</v>
      </c>
      <c r="H48" s="16">
        <f>Fevereiro!H48+F48</f>
        <v>0</v>
      </c>
      <c r="I48" s="17">
        <f>H48*1/H51</f>
        <v>0</v>
      </c>
    </row>
    <row r="49" spans="1:9" ht="9" customHeight="1">
      <c r="A49" s="10" t="s">
        <v>24</v>
      </c>
      <c r="B49" s="16">
        <v>0</v>
      </c>
      <c r="C49" s="17">
        <f>B49*1/B51</f>
        <v>0</v>
      </c>
      <c r="D49" s="16">
        <f>Fevereiro!D49+B49</f>
        <v>0</v>
      </c>
      <c r="E49" s="17">
        <f>D49*1/D51</f>
        <v>0</v>
      </c>
      <c r="F49" s="23">
        <v>0</v>
      </c>
      <c r="G49" s="17">
        <f>F49*1/F51</f>
        <v>0</v>
      </c>
      <c r="H49" s="16">
        <f>Fevereiro!H49+F49</f>
        <v>0</v>
      </c>
      <c r="I49" s="17">
        <f>H49*1/H51</f>
        <v>0</v>
      </c>
    </row>
    <row r="50" spans="1:9" ht="9" customHeight="1">
      <c r="A50" s="26" t="s">
        <v>29</v>
      </c>
      <c r="B50" s="21">
        <f aca="true" t="shared" si="4" ref="B50:I50">SUM(B43:B49)</f>
        <v>96298</v>
      </c>
      <c r="C50" s="27">
        <f t="shared" si="4"/>
        <v>0.01683729277285723</v>
      </c>
      <c r="D50" s="21">
        <f t="shared" si="4"/>
        <v>258925</v>
      </c>
      <c r="E50" s="27">
        <f t="shared" si="4"/>
        <v>0.015887217902558357</v>
      </c>
      <c r="F50" s="21">
        <f t="shared" si="4"/>
        <v>22230</v>
      </c>
      <c r="G50" s="27">
        <f t="shared" si="4"/>
        <v>0.014692420812610497</v>
      </c>
      <c r="H50" s="21">
        <f t="shared" si="4"/>
        <v>112351</v>
      </c>
      <c r="I50" s="27">
        <f t="shared" si="4"/>
        <v>0.024036505210965252</v>
      </c>
    </row>
    <row r="51" spans="1:9" ht="9" customHeight="1">
      <c r="A51" s="26" t="s">
        <v>36</v>
      </c>
      <c r="B51" s="21">
        <f aca="true" t="shared" si="5" ref="B51:I51">SUM(B15+B21+B28+B40+B50)</f>
        <v>5719328</v>
      </c>
      <c r="C51" s="68">
        <f t="shared" si="5"/>
        <v>1</v>
      </c>
      <c r="D51" s="21">
        <f t="shared" si="5"/>
        <v>16297693</v>
      </c>
      <c r="E51" s="68">
        <f t="shared" si="5"/>
        <v>0.9999999999999999</v>
      </c>
      <c r="F51" s="21">
        <f t="shared" si="5"/>
        <v>1513025</v>
      </c>
      <c r="G51" s="68">
        <f t="shared" si="5"/>
        <v>0.9999999999999999</v>
      </c>
      <c r="H51" s="70">
        <f t="shared" si="5"/>
        <v>4674182</v>
      </c>
      <c r="I51" s="68">
        <f t="shared" si="5"/>
        <v>1</v>
      </c>
    </row>
    <row r="52" spans="1:9" ht="9" customHeight="1">
      <c r="A52" s="9"/>
      <c r="B52" s="31"/>
      <c r="C52" s="32"/>
      <c r="D52" s="31"/>
      <c r="E52" s="32"/>
      <c r="F52" s="31"/>
      <c r="G52" s="32"/>
      <c r="H52" s="31"/>
      <c r="I52" s="33"/>
    </row>
    <row r="53" spans="1:9" ht="9" customHeight="1">
      <c r="A53" s="28" t="s">
        <v>37</v>
      </c>
      <c r="B53" s="29">
        <v>0</v>
      </c>
      <c r="C53" s="30"/>
      <c r="D53" s="29">
        <f>Fevereiro!D53+B53</f>
        <v>0</v>
      </c>
      <c r="E53" s="29"/>
      <c r="F53" s="29">
        <v>172188</v>
      </c>
      <c r="G53" s="29"/>
      <c r="H53" s="29">
        <f>Fevereiro!H53+F53</f>
        <v>246684</v>
      </c>
      <c r="I53" s="30"/>
    </row>
    <row r="54" spans="1:9" ht="9" customHeight="1">
      <c r="A54" s="72"/>
      <c r="B54" s="5"/>
      <c r="C54" s="5"/>
      <c r="D54" s="5"/>
      <c r="E54" s="5"/>
      <c r="F54" s="5"/>
      <c r="G54" s="5"/>
      <c r="H54" s="5"/>
      <c r="I54" s="5"/>
    </row>
  </sheetData>
  <sheetProtection/>
  <mergeCells count="6">
    <mergeCell ref="B7:E7"/>
    <mergeCell ref="F7:I7"/>
    <mergeCell ref="B8:C8"/>
    <mergeCell ref="D8:E8"/>
    <mergeCell ref="F8:G8"/>
    <mergeCell ref="H8:I8"/>
  </mergeCells>
  <printOptions horizontalCentered="1" verticalCentered="1"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I54"/>
  <sheetViews>
    <sheetView zoomScalePageLayoutView="0" workbookViewId="0" topLeftCell="A1">
      <selection activeCell="F54" sqref="F54"/>
    </sheetView>
  </sheetViews>
  <sheetFormatPr defaultColWidth="9.33203125" defaultRowHeight="12.75"/>
  <cols>
    <col min="1" max="1" width="20.5" style="0" customWidth="1"/>
    <col min="2" max="9" width="11.83203125" style="0" customWidth="1"/>
  </cols>
  <sheetData>
    <row r="4" ht="18.75">
      <c r="C4" s="78" t="s">
        <v>46</v>
      </c>
    </row>
    <row r="7" spans="1:9" ht="9" customHeight="1">
      <c r="A7" s="8"/>
      <c r="B7" s="106" t="s">
        <v>39</v>
      </c>
      <c r="C7" s="107"/>
      <c r="D7" s="107"/>
      <c r="E7" s="108"/>
      <c r="F7" s="106" t="s">
        <v>41</v>
      </c>
      <c r="G7" s="107"/>
      <c r="H7" s="107"/>
      <c r="I7" s="108"/>
    </row>
    <row r="8" spans="1:9" ht="9" customHeight="1">
      <c r="A8" s="9" t="s">
        <v>27</v>
      </c>
      <c r="B8" s="106" t="s">
        <v>25</v>
      </c>
      <c r="C8" s="108"/>
      <c r="D8" s="106" t="s">
        <v>26</v>
      </c>
      <c r="E8" s="108"/>
      <c r="F8" s="106" t="s">
        <v>25</v>
      </c>
      <c r="G8" s="108"/>
      <c r="H8" s="106" t="s">
        <v>26</v>
      </c>
      <c r="I8" s="108"/>
    </row>
    <row r="9" spans="1:9" ht="9" customHeight="1">
      <c r="A9" s="12" t="s">
        <v>28</v>
      </c>
      <c r="B9" s="12"/>
      <c r="C9" s="13"/>
      <c r="D9" s="12"/>
      <c r="E9" s="13"/>
      <c r="F9" s="12"/>
      <c r="G9" s="13"/>
      <c r="H9" s="12"/>
      <c r="I9" s="13"/>
    </row>
    <row r="10" spans="1:9" ht="9" customHeight="1">
      <c r="A10" s="11"/>
      <c r="B10" s="12"/>
      <c r="C10" s="12"/>
      <c r="D10" s="12"/>
      <c r="E10" s="12"/>
      <c r="F10" s="14"/>
      <c r="G10" s="12"/>
      <c r="H10" s="12"/>
      <c r="I10" s="12"/>
    </row>
    <row r="11" spans="1:9" ht="9" customHeight="1">
      <c r="A11" s="15" t="s">
        <v>0</v>
      </c>
      <c r="B11" s="16">
        <v>1775441</v>
      </c>
      <c r="C11" s="67">
        <f>B11*1/B51</f>
        <v>0.3057846983731128</v>
      </c>
      <c r="D11" s="16">
        <f>Março!D11+B11</f>
        <v>8033499</v>
      </c>
      <c r="E11" s="67">
        <f>D11*1/D51</f>
        <v>0.36344304909822817</v>
      </c>
      <c r="F11" s="16">
        <v>400798</v>
      </c>
      <c r="G11" s="67">
        <f>F11*1/F51</f>
        <v>0.25156554513985874</v>
      </c>
      <c r="H11" s="16">
        <f>Março!H11+F11</f>
        <v>1645030</v>
      </c>
      <c r="I11" s="67">
        <f>H11*1/H51</f>
        <v>0.2624741978208816</v>
      </c>
    </row>
    <row r="12" spans="1:9" ht="9" customHeight="1">
      <c r="A12" s="15" t="s">
        <v>1</v>
      </c>
      <c r="B12" s="16">
        <v>819673</v>
      </c>
      <c r="C12" s="67">
        <f>B12*1/B51</f>
        <v>0.14117250929182354</v>
      </c>
      <c r="D12" s="16">
        <f>Março!D12+B12</f>
        <v>2844946</v>
      </c>
      <c r="E12" s="67">
        <f>D12*1/D51</f>
        <v>0.12870803229823116</v>
      </c>
      <c r="F12" s="16">
        <v>182495</v>
      </c>
      <c r="G12" s="67">
        <f>F12*1/F51</f>
        <v>0.11454511789055463</v>
      </c>
      <c r="H12" s="16">
        <f>Março!H12+F12</f>
        <v>687990</v>
      </c>
      <c r="I12" s="67">
        <f>H12*1/H51</f>
        <v>0.10977284509023442</v>
      </c>
    </row>
    <row r="13" spans="1:9" ht="9" customHeight="1">
      <c r="A13" s="15" t="s">
        <v>2</v>
      </c>
      <c r="B13" s="16">
        <v>1020</v>
      </c>
      <c r="C13" s="67">
        <f>B13*1/B51</f>
        <v>0.0001756748843473678</v>
      </c>
      <c r="D13" s="16">
        <f>Março!D13+B13</f>
        <v>9770</v>
      </c>
      <c r="E13" s="67">
        <f>D13*1/D51</f>
        <v>0.0004420039872650372</v>
      </c>
      <c r="F13" s="16">
        <v>10080</v>
      </c>
      <c r="G13" s="67">
        <f>F13*1/F51</f>
        <v>0.006326829712248504</v>
      </c>
      <c r="H13" s="16">
        <f>Março!H13+F13</f>
        <v>27370</v>
      </c>
      <c r="I13" s="67">
        <f>H13*1/H51</f>
        <v>0.0043670442450031485</v>
      </c>
    </row>
    <row r="14" spans="1:9" ht="9" customHeight="1">
      <c r="A14" s="15" t="s">
        <v>3</v>
      </c>
      <c r="B14" s="16">
        <v>705210</v>
      </c>
      <c r="C14" s="67">
        <f>B14*1/B51</f>
        <v>0.12145851489275221</v>
      </c>
      <c r="D14" s="16">
        <f>Março!D14+B14</f>
        <v>2353394</v>
      </c>
      <c r="E14" s="67">
        <f>D14*1/D51</f>
        <v>0.1064697575850169</v>
      </c>
      <c r="F14" s="16">
        <v>68034</v>
      </c>
      <c r="G14" s="67">
        <f>F14*1/F51</f>
        <v>0.04270233458761059</v>
      </c>
      <c r="H14" s="16">
        <f>Março!H14+F14</f>
        <v>254082</v>
      </c>
      <c r="I14" s="67">
        <f>H14*1/H51</f>
        <v>0.04054027533280563</v>
      </c>
    </row>
    <row r="15" spans="1:9" s="65" customFormat="1" ht="9" customHeight="1">
      <c r="A15" s="18" t="s">
        <v>29</v>
      </c>
      <c r="B15" s="21">
        <f aca="true" t="shared" si="0" ref="B15:I15">SUM(B11:B14)</f>
        <v>3301344</v>
      </c>
      <c r="C15" s="27">
        <f t="shared" si="0"/>
        <v>0.5685913974420359</v>
      </c>
      <c r="D15" s="21">
        <f t="shared" si="0"/>
        <v>13241609</v>
      </c>
      <c r="E15" s="27">
        <f t="shared" si="0"/>
        <v>0.5990628429687412</v>
      </c>
      <c r="F15" s="21">
        <f t="shared" si="0"/>
        <v>661407</v>
      </c>
      <c r="G15" s="27">
        <f t="shared" si="0"/>
        <v>0.4151398273302725</v>
      </c>
      <c r="H15" s="21">
        <f t="shared" si="0"/>
        <v>2614472</v>
      </c>
      <c r="I15" s="27">
        <f t="shared" si="0"/>
        <v>0.41715436248892485</v>
      </c>
    </row>
    <row r="16" spans="1:9" ht="9" customHeight="1">
      <c r="A16" s="12" t="s">
        <v>4</v>
      </c>
      <c r="B16" s="23"/>
      <c r="C16" s="24"/>
      <c r="D16" s="23"/>
      <c r="E16" s="24"/>
      <c r="F16" s="23"/>
      <c r="G16" s="24"/>
      <c r="H16" s="23"/>
      <c r="I16" s="24"/>
    </row>
    <row r="17" spans="1:9" ht="9" customHeight="1">
      <c r="A17" s="11"/>
      <c r="B17" s="23"/>
      <c r="C17" s="24"/>
      <c r="D17" s="23"/>
      <c r="E17" s="24"/>
      <c r="F17" s="23"/>
      <c r="G17" s="24"/>
      <c r="H17" s="23"/>
      <c r="I17" s="24"/>
    </row>
    <row r="18" spans="1:9" ht="9" customHeight="1">
      <c r="A18" s="22" t="s">
        <v>30</v>
      </c>
      <c r="B18" s="16">
        <v>266126</v>
      </c>
      <c r="C18" s="17">
        <f>B18*1/B51</f>
        <v>0.04583495516845844</v>
      </c>
      <c r="D18" s="16">
        <f>Março!D18+B18</f>
        <v>721022</v>
      </c>
      <c r="E18" s="17">
        <f>D18*1/D51</f>
        <v>0.03261971329639833</v>
      </c>
      <c r="F18" s="16">
        <v>237990</v>
      </c>
      <c r="G18" s="17">
        <f>F18*1/F51</f>
        <v>0.14937720270020055</v>
      </c>
      <c r="H18" s="16">
        <f>Março!H18+F18</f>
        <v>758310</v>
      </c>
      <c r="I18" s="17">
        <f>H18*1/H51</f>
        <v>0.12099281408214606</v>
      </c>
    </row>
    <row r="19" spans="1:9" ht="9" customHeight="1">
      <c r="A19" s="10" t="s">
        <v>5</v>
      </c>
      <c r="B19" s="16">
        <v>315310</v>
      </c>
      <c r="C19" s="17">
        <f>B19*1/B51</f>
        <v>0.054305929199577004</v>
      </c>
      <c r="D19" s="16">
        <f>Março!D19+B19</f>
        <v>1120847</v>
      </c>
      <c r="E19" s="17">
        <f>D19*1/D51</f>
        <v>0.050708172273700634</v>
      </c>
      <c r="F19" s="16">
        <v>113259</v>
      </c>
      <c r="G19" s="17">
        <f>F19*1/F51</f>
        <v>0.07108833396622552</v>
      </c>
      <c r="H19" s="16">
        <f>Março!H19+F19</f>
        <v>533195</v>
      </c>
      <c r="I19" s="17">
        <f>H19*1/H51</f>
        <v>0.08507439372358254</v>
      </c>
    </row>
    <row r="20" spans="1:9" ht="9" customHeight="1">
      <c r="A20" s="22" t="s">
        <v>6</v>
      </c>
      <c r="B20" s="16">
        <v>28323</v>
      </c>
      <c r="C20" s="17">
        <f>B20*1/B51</f>
        <v>0.004878078185657352</v>
      </c>
      <c r="D20" s="16">
        <f>Março!D20+B20</f>
        <v>67450</v>
      </c>
      <c r="E20" s="17">
        <f>D20*1/D51</f>
        <v>0.0030515014269218792</v>
      </c>
      <c r="F20" s="16">
        <v>185620</v>
      </c>
      <c r="G20" s="17">
        <f>F20*1/F51</f>
        <v>0.11650656063368724</v>
      </c>
      <c r="H20" s="16">
        <f>Março!H20+F20</f>
        <v>679181</v>
      </c>
      <c r="I20" s="17">
        <f>H20*1/H51</f>
        <v>0.10836731740465778</v>
      </c>
    </row>
    <row r="21" spans="1:9" ht="9" customHeight="1">
      <c r="A21" s="25" t="s">
        <v>29</v>
      </c>
      <c r="B21" s="21">
        <f>SUM(B18:B20)</f>
        <v>609759</v>
      </c>
      <c r="C21" s="27">
        <f>SUM(C18:C20)</f>
        <v>0.10501896255369281</v>
      </c>
      <c r="D21" s="21">
        <f aca="true" t="shared" si="1" ref="D21:I21">SUM(D18:D20)</f>
        <v>1909319</v>
      </c>
      <c r="E21" s="27">
        <f t="shared" si="1"/>
        <v>0.08637938699702084</v>
      </c>
      <c r="F21" s="21">
        <f t="shared" si="1"/>
        <v>536869</v>
      </c>
      <c r="G21" s="27">
        <f t="shared" si="1"/>
        <v>0.3369720973001133</v>
      </c>
      <c r="H21" s="21">
        <f t="shared" si="1"/>
        <v>1970686</v>
      </c>
      <c r="I21" s="27">
        <f t="shared" si="1"/>
        <v>0.3144345252103864</v>
      </c>
    </row>
    <row r="22" spans="1:9" ht="9" customHeight="1">
      <c r="A22" s="12" t="s">
        <v>31</v>
      </c>
      <c r="B22" s="23"/>
      <c r="C22" s="24"/>
      <c r="D22" s="23"/>
      <c r="E22" s="24"/>
      <c r="F22" s="23"/>
      <c r="G22" s="24"/>
      <c r="H22" s="23"/>
      <c r="I22" s="24"/>
    </row>
    <row r="23" spans="1:9" ht="9" customHeight="1">
      <c r="A23" s="12"/>
      <c r="B23" s="16"/>
      <c r="C23" s="17"/>
      <c r="D23" s="16"/>
      <c r="E23" s="17"/>
      <c r="F23" s="16"/>
      <c r="G23" s="17"/>
      <c r="H23" s="16"/>
      <c r="I23" s="17"/>
    </row>
    <row r="24" spans="1:9" ht="9" customHeight="1">
      <c r="A24" s="22" t="s">
        <v>7</v>
      </c>
      <c r="B24" s="16">
        <v>134919</v>
      </c>
      <c r="C24" s="17">
        <f>B24*1/B51</f>
        <v>0.023237136981629918</v>
      </c>
      <c r="D24" s="16">
        <f>Março!D24+B24</f>
        <v>864596</v>
      </c>
      <c r="E24" s="17">
        <f>D24*1/D51</f>
        <v>0.039115136066878414</v>
      </c>
      <c r="F24" s="16">
        <v>92947</v>
      </c>
      <c r="G24" s="17">
        <f>F24*1/F51</f>
        <v>0.05833926996670255</v>
      </c>
      <c r="H24" s="16">
        <f>Março!H24+F24</f>
        <v>150224</v>
      </c>
      <c r="I24" s="17">
        <f>H24*1/H51</f>
        <v>0.023969121471003035</v>
      </c>
    </row>
    <row r="25" spans="1:9" ht="9" customHeight="1">
      <c r="A25" s="22" t="s">
        <v>8</v>
      </c>
      <c r="B25" s="16">
        <v>481657</v>
      </c>
      <c r="C25" s="17">
        <f>B25*1/B51</f>
        <v>0.08295591938245112</v>
      </c>
      <c r="D25" s="16">
        <f>Março!D25+B25</f>
        <v>1644601</v>
      </c>
      <c r="E25" s="17">
        <f>D25*1/D51</f>
        <v>0.0744032957482157</v>
      </c>
      <c r="F25" s="16">
        <v>32535</v>
      </c>
      <c r="G25" s="17">
        <f>F25*1/F51</f>
        <v>0.02042097268730209</v>
      </c>
      <c r="H25" s="16">
        <f>Março!H25+F25</f>
        <v>354840</v>
      </c>
      <c r="I25" s="17">
        <f>H25*1/H51</f>
        <v>0.05661680598819574</v>
      </c>
    </row>
    <row r="26" spans="1:9" ht="9" customHeight="1">
      <c r="A26" s="22" t="s">
        <v>32</v>
      </c>
      <c r="B26" s="16">
        <v>69009</v>
      </c>
      <c r="C26" s="17">
        <f>B26*1/B51</f>
        <v>0.011885439307772064</v>
      </c>
      <c r="D26" s="16">
        <f>Março!D26+B26</f>
        <v>222677</v>
      </c>
      <c r="E26" s="17">
        <f>D26*1/D51</f>
        <v>0.01007411687535483</v>
      </c>
      <c r="F26" s="16">
        <v>34629</v>
      </c>
      <c r="G26" s="17">
        <f>F26*1/F51</f>
        <v>0.021735296240620382</v>
      </c>
      <c r="H26" s="16">
        <f>Março!H26+F26</f>
        <v>114288</v>
      </c>
      <c r="I26" s="17">
        <f>H26*1/H51</f>
        <v>0.01823532161757106</v>
      </c>
    </row>
    <row r="27" spans="1:9" ht="9" customHeight="1">
      <c r="A27" s="22" t="s">
        <v>33</v>
      </c>
      <c r="B27" s="16">
        <v>0</v>
      </c>
      <c r="C27" s="17">
        <f>B27*1/B51</f>
        <v>0</v>
      </c>
      <c r="D27" s="16">
        <f>Março!D27+B27</f>
        <v>28560</v>
      </c>
      <c r="E27" s="17">
        <f>D27*1/D51</f>
        <v>0.001292081256529116</v>
      </c>
      <c r="F27" s="16">
        <v>1920</v>
      </c>
      <c r="G27" s="17">
        <f>F27*1/F51</f>
        <v>0.0012051104213806675</v>
      </c>
      <c r="H27" s="16">
        <f>Março!H27+F27</f>
        <v>16964</v>
      </c>
      <c r="I27" s="17">
        <f>H27*1/H51</f>
        <v>0.0027067058301875565</v>
      </c>
    </row>
    <row r="28" spans="1:9" ht="9" customHeight="1">
      <c r="A28" s="25" t="s">
        <v>29</v>
      </c>
      <c r="B28" s="21">
        <f aca="true" t="shared" si="2" ref="B28:I28">SUM(B24:B27)</f>
        <v>685585</v>
      </c>
      <c r="C28" s="27">
        <f t="shared" si="2"/>
        <v>0.1180784956718531</v>
      </c>
      <c r="D28" s="21">
        <f t="shared" si="2"/>
        <v>2760434</v>
      </c>
      <c r="E28" s="27">
        <f t="shared" si="2"/>
        <v>0.12488462994697806</v>
      </c>
      <c r="F28" s="21">
        <f t="shared" si="2"/>
        <v>162031</v>
      </c>
      <c r="G28" s="27">
        <f t="shared" si="2"/>
        <v>0.10170064931600568</v>
      </c>
      <c r="H28" s="21">
        <f t="shared" si="2"/>
        <v>636316</v>
      </c>
      <c r="I28" s="27">
        <f t="shared" si="2"/>
        <v>0.1015279549069574</v>
      </c>
    </row>
    <row r="29" spans="1:9" ht="9" customHeight="1">
      <c r="A29" s="12" t="s">
        <v>9</v>
      </c>
      <c r="B29" s="16"/>
      <c r="C29" s="17"/>
      <c r="D29" s="16"/>
      <c r="E29" s="17"/>
      <c r="F29" s="16"/>
      <c r="G29" s="17"/>
      <c r="H29" s="16"/>
      <c r="I29" s="17"/>
    </row>
    <row r="30" spans="1:9" ht="9" customHeight="1">
      <c r="A30" s="13"/>
      <c r="B30" s="16"/>
      <c r="C30" s="17"/>
      <c r="D30" s="16"/>
      <c r="E30" s="17"/>
      <c r="F30" s="16"/>
      <c r="G30" s="17"/>
      <c r="H30" s="16"/>
      <c r="I30" s="17"/>
    </row>
    <row r="31" spans="1:9" ht="9" customHeight="1">
      <c r="A31" s="22" t="s">
        <v>10</v>
      </c>
      <c r="B31" s="16">
        <v>354189</v>
      </c>
      <c r="C31" s="17">
        <f>B31*1/B51</f>
        <v>0.061002070207950836</v>
      </c>
      <c r="D31" s="16">
        <f>Março!D31+B31</f>
        <v>1479680</v>
      </c>
      <c r="E31" s="17">
        <f>D31*1/D51</f>
        <v>0.06694211462398468</v>
      </c>
      <c r="F31" s="16">
        <v>28920</v>
      </c>
      <c r="G31" s="17">
        <f>F31*1/F51</f>
        <v>0.018151975722046302</v>
      </c>
      <c r="H31" s="16">
        <f>Março!H31+F31</f>
        <v>259164</v>
      </c>
      <c r="I31" s="17">
        <f>H31*1/H51</f>
        <v>0.04135113827957603</v>
      </c>
    </row>
    <row r="32" spans="1:9" ht="9" customHeight="1">
      <c r="A32" s="22" t="s">
        <v>11</v>
      </c>
      <c r="B32" s="16">
        <v>268880</v>
      </c>
      <c r="C32" s="17">
        <f>B32*1/B51</f>
        <v>0.046309277356196325</v>
      </c>
      <c r="D32" s="16">
        <f>Março!D32+B32</f>
        <v>1058790</v>
      </c>
      <c r="E32" s="17">
        <f>D32*1/D51</f>
        <v>0.04790065523811144</v>
      </c>
      <c r="F32" s="16">
        <v>36670</v>
      </c>
      <c r="G32" s="17">
        <f>F32*1/F51</f>
        <v>0.02301635372501514</v>
      </c>
      <c r="H32" s="16">
        <f>Março!H32+F32</f>
        <v>180176</v>
      </c>
      <c r="I32" s="17">
        <f>H32*1/H51</f>
        <v>0.028748138980185873</v>
      </c>
    </row>
    <row r="33" spans="1:9" ht="9" customHeight="1">
      <c r="A33" s="22" t="s">
        <v>12</v>
      </c>
      <c r="B33" s="16">
        <v>141830</v>
      </c>
      <c r="C33" s="17">
        <f>B33*1/B51</f>
        <v>0.02442742043822272</v>
      </c>
      <c r="D33" s="16">
        <f>Março!D33+B33</f>
        <v>464666</v>
      </c>
      <c r="E33" s="17">
        <f>D33*1/D51</f>
        <v>0.021021926790838873</v>
      </c>
      <c r="F33" s="16">
        <v>21650</v>
      </c>
      <c r="G33" s="17">
        <f>F33*1/F51</f>
        <v>0.01358887532442263</v>
      </c>
      <c r="H33" s="16">
        <f>Março!H33+F33</f>
        <v>59440</v>
      </c>
      <c r="I33" s="17">
        <f>H33*1/H51</f>
        <v>0.009484001093276842</v>
      </c>
    </row>
    <row r="34" spans="1:9" ht="9" customHeight="1">
      <c r="A34" s="22" t="s">
        <v>34</v>
      </c>
      <c r="B34" s="16">
        <v>73892</v>
      </c>
      <c r="C34" s="17">
        <f>B34*1/B51</f>
        <v>0.012726439759015395</v>
      </c>
      <c r="D34" s="16">
        <f>Março!D34+B34</f>
        <v>256512</v>
      </c>
      <c r="E34" s="17">
        <f>D34*1/D51</f>
        <v>0.011604844092254783</v>
      </c>
      <c r="F34" s="16">
        <v>33920</v>
      </c>
      <c r="G34" s="17">
        <f>F34*1/F51</f>
        <v>0.021290284111058457</v>
      </c>
      <c r="H34" s="16">
        <f>Março!H34+F34</f>
        <v>156770</v>
      </c>
      <c r="I34" s="17">
        <f>H34*1/H51</f>
        <v>0.025013574215898563</v>
      </c>
    </row>
    <row r="35" spans="1:9" ht="9" customHeight="1">
      <c r="A35" s="22" t="s">
        <v>13</v>
      </c>
      <c r="B35" s="16">
        <v>79000</v>
      </c>
      <c r="C35" s="17">
        <f>B35*1/B51</f>
        <v>0.013606192022982409</v>
      </c>
      <c r="D35" s="16">
        <f>Março!D35+B35</f>
        <v>182221</v>
      </c>
      <c r="E35" s="17">
        <f>D35*1/D51</f>
        <v>0.008243849392366668</v>
      </c>
      <c r="F35" s="16">
        <v>10700</v>
      </c>
      <c r="G35" s="17">
        <f>F35*1/F51</f>
        <v>0.006715979952486011</v>
      </c>
      <c r="H35" s="16">
        <f>Março!H35+F35</f>
        <v>28600</v>
      </c>
      <c r="I35" s="17">
        <f>H35*1/H51</f>
        <v>0.004563297968837781</v>
      </c>
    </row>
    <row r="36" spans="1:9" ht="9" customHeight="1">
      <c r="A36" s="22" t="s">
        <v>14</v>
      </c>
      <c r="B36" s="16">
        <v>14790</v>
      </c>
      <c r="C36" s="17">
        <f>B36*1/B51</f>
        <v>0.002547285823036833</v>
      </c>
      <c r="D36" s="16">
        <f>Março!D36+B36</f>
        <v>76780</v>
      </c>
      <c r="E36" s="17">
        <f>D36*1/D51</f>
        <v>0.0034735994004308655</v>
      </c>
      <c r="F36" s="16">
        <v>1500</v>
      </c>
      <c r="G36" s="17">
        <f>F36*1/F51</f>
        <v>0.0009414925167036464</v>
      </c>
      <c r="H36" s="16">
        <f>Março!H36+F36</f>
        <v>14748</v>
      </c>
      <c r="I36" s="17">
        <f>H36*1/H51</f>
        <v>0.0023531300155391465</v>
      </c>
    </row>
    <row r="37" spans="1:9" ht="9" customHeight="1">
      <c r="A37" s="22" t="s">
        <v>15</v>
      </c>
      <c r="B37" s="16">
        <v>0</v>
      </c>
      <c r="C37" s="17">
        <f>B37*1/B51</f>
        <v>0</v>
      </c>
      <c r="D37" s="16">
        <f>Março!D37+B37</f>
        <v>0</v>
      </c>
      <c r="E37" s="17">
        <f>D37*1/D51</f>
        <v>0</v>
      </c>
      <c r="F37" s="16">
        <v>0</v>
      </c>
      <c r="G37" s="17">
        <f>F37*1/F51</f>
        <v>0</v>
      </c>
      <c r="H37" s="16">
        <f>Março!H37+F37</f>
        <v>0</v>
      </c>
      <c r="I37" s="17">
        <f>H37*1/H51</f>
        <v>0</v>
      </c>
    </row>
    <row r="38" spans="1:9" ht="9" customHeight="1">
      <c r="A38" s="22" t="s">
        <v>16</v>
      </c>
      <c r="B38" s="16">
        <v>90920</v>
      </c>
      <c r="C38" s="17">
        <f>B38*1/B51</f>
        <v>0.015659176945943806</v>
      </c>
      <c r="D38" s="16">
        <f>Março!D38+B38</f>
        <v>140720</v>
      </c>
      <c r="E38" s="17">
        <f>D38*1/D51</f>
        <v>0.006366305126707885</v>
      </c>
      <c r="F38" s="16">
        <v>2000</v>
      </c>
      <c r="G38" s="17">
        <f>F38*1/F51</f>
        <v>0.0012553233556048618</v>
      </c>
      <c r="H38" s="16">
        <f>Março!H38+F38</f>
        <v>18300</v>
      </c>
      <c r="I38" s="17">
        <f>H38*1/H51</f>
        <v>0.0029198724765640343</v>
      </c>
    </row>
    <row r="39" spans="1:9" ht="9" customHeight="1">
      <c r="A39" s="22" t="s">
        <v>17</v>
      </c>
      <c r="B39" s="16">
        <v>56410</v>
      </c>
      <c r="C39" s="17">
        <f>B39*1/B51</f>
        <v>0.009715510025524527</v>
      </c>
      <c r="D39" s="16">
        <f>Março!D39+B39</f>
        <v>144636</v>
      </c>
      <c r="E39" s="17">
        <f>D39*1/D51</f>
        <v>0.006543468649136738</v>
      </c>
      <c r="F39" s="16">
        <v>21785</v>
      </c>
      <c r="G39" s="17">
        <f>F39*1/F51</f>
        <v>0.013673609650925959</v>
      </c>
      <c r="H39" s="16">
        <f>Março!H39+F39</f>
        <v>140611</v>
      </c>
      <c r="I39" s="17">
        <f>H39*1/H51</f>
        <v>0.022435310863505215</v>
      </c>
    </row>
    <row r="40" spans="1:9" ht="9" customHeight="1">
      <c r="A40" s="26" t="s">
        <v>29</v>
      </c>
      <c r="B40" s="21">
        <f aca="true" t="shared" si="3" ref="B40:I40">SUM(B31:B39)</f>
        <v>1079911</v>
      </c>
      <c r="C40" s="27">
        <f t="shared" si="3"/>
        <v>0.18599337257887286</v>
      </c>
      <c r="D40" s="21">
        <f t="shared" si="3"/>
        <v>3804005</v>
      </c>
      <c r="E40" s="27">
        <f t="shared" si="3"/>
        <v>0.17209676331383195</v>
      </c>
      <c r="F40" s="21">
        <f t="shared" si="3"/>
        <v>157145</v>
      </c>
      <c r="G40" s="27">
        <f t="shared" si="3"/>
        <v>0.09863389435826302</v>
      </c>
      <c r="H40" s="21">
        <f t="shared" si="3"/>
        <v>857809</v>
      </c>
      <c r="I40" s="27">
        <f t="shared" si="3"/>
        <v>0.13686846389338347</v>
      </c>
    </row>
    <row r="41" spans="1:9" ht="9" customHeight="1">
      <c r="A41" s="12" t="s">
        <v>18</v>
      </c>
      <c r="B41" s="16"/>
      <c r="C41" s="17"/>
      <c r="D41" s="16"/>
      <c r="E41" s="17"/>
      <c r="F41" s="16"/>
      <c r="G41" s="17"/>
      <c r="H41" s="16"/>
      <c r="I41" s="17"/>
    </row>
    <row r="42" spans="1:9" ht="9" customHeight="1">
      <c r="A42" s="22"/>
      <c r="B42" s="16"/>
      <c r="C42" s="17"/>
      <c r="D42" s="16"/>
      <c r="E42" s="17"/>
      <c r="F42" s="16"/>
      <c r="G42" s="17"/>
      <c r="H42" s="16"/>
      <c r="I42" s="17"/>
    </row>
    <row r="43" spans="1:9" ht="9" customHeight="1">
      <c r="A43" s="22" t="s">
        <v>19</v>
      </c>
      <c r="B43" s="16">
        <v>12240</v>
      </c>
      <c r="C43" s="17">
        <f>B43*1/B51</f>
        <v>0.0021080986121684137</v>
      </c>
      <c r="D43" s="16">
        <f>Março!D43+B43</f>
        <v>25480</v>
      </c>
      <c r="E43" s="17">
        <f>D43*1/D51</f>
        <v>0.0011527391602367603</v>
      </c>
      <c r="F43" s="16">
        <v>5450</v>
      </c>
      <c r="G43" s="17">
        <f>F43*1/F51</f>
        <v>0.0034207561440232487</v>
      </c>
      <c r="H43" s="16">
        <f>Março!H43+F43</f>
        <v>8450</v>
      </c>
      <c r="I43" s="17">
        <f>H43*1/H51</f>
        <v>0.001348247127156617</v>
      </c>
    </row>
    <row r="44" spans="1:9" ht="9" customHeight="1">
      <c r="A44" s="22" t="s">
        <v>20</v>
      </c>
      <c r="B44" s="16">
        <v>64173</v>
      </c>
      <c r="C44" s="17">
        <f>B44*1/B51</f>
        <v>0.011052533679631014</v>
      </c>
      <c r="D44" s="16">
        <f>Março!D44+B44</f>
        <v>208180</v>
      </c>
      <c r="E44" s="17">
        <f>D44*1/D51</f>
        <v>0.009418258963033312</v>
      </c>
      <c r="F44" s="16">
        <v>9280</v>
      </c>
      <c r="G44" s="17">
        <f>F44*1/F51</f>
        <v>0.005824700370006559</v>
      </c>
      <c r="H44" s="16">
        <f>Março!H44+F44</f>
        <v>30856</v>
      </c>
      <c r="I44" s="17">
        <f>H44*1/H51</f>
        <v>0.004923256018407642</v>
      </c>
    </row>
    <row r="45" spans="1:9" ht="9" customHeight="1">
      <c r="A45" s="22" t="s">
        <v>21</v>
      </c>
      <c r="B45" s="16">
        <v>46818</v>
      </c>
      <c r="C45" s="17">
        <f>B45*1/B51</f>
        <v>0.008063477191544183</v>
      </c>
      <c r="D45" s="16">
        <f>Março!D45+B45</f>
        <v>121886</v>
      </c>
      <c r="E45" s="17">
        <f>D45*1/D51</f>
        <v>0.005514237256068201</v>
      </c>
      <c r="F45" s="16">
        <v>7378</v>
      </c>
      <c r="G45" s="17">
        <f>F45*1/F51</f>
        <v>0.004630887858826336</v>
      </c>
      <c r="H45" s="16">
        <f>Março!H45+F45</f>
        <v>21868</v>
      </c>
      <c r="I45" s="17">
        <f>H45*1/H51</f>
        <v>0.003489167831557503</v>
      </c>
    </row>
    <row r="46" spans="1:9" ht="9" customHeight="1">
      <c r="A46" s="22" t="s">
        <v>22</v>
      </c>
      <c r="B46" s="16">
        <v>6350</v>
      </c>
      <c r="C46" s="17">
        <f>B46*1/B51</f>
        <v>0.0010936622702017505</v>
      </c>
      <c r="D46" s="16">
        <f>Março!D46+B46</f>
        <v>32960</v>
      </c>
      <c r="E46" s="17">
        <f>D46*1/D51</f>
        <v>0.001491141394089624</v>
      </c>
      <c r="F46" s="16">
        <v>32855</v>
      </c>
      <c r="G46" s="17">
        <f>F46*1/F51</f>
        <v>0.020621824424198867</v>
      </c>
      <c r="H46" s="16">
        <f>Março!H46+F46</f>
        <v>74940</v>
      </c>
      <c r="I46" s="17">
        <f>H46*1/H51</f>
        <v>0.011957117125339275</v>
      </c>
    </row>
    <row r="47" spans="1:9" ht="9" customHeight="1">
      <c r="A47" s="22" t="s">
        <v>35</v>
      </c>
      <c r="B47" s="16">
        <v>0</v>
      </c>
      <c r="C47" s="17">
        <f>B47*1/B51</f>
        <v>0</v>
      </c>
      <c r="D47" s="16">
        <f>Março!D47+B47</f>
        <v>0</v>
      </c>
      <c r="E47" s="17">
        <f>D47*1/D51</f>
        <v>0</v>
      </c>
      <c r="F47" s="16">
        <v>20800</v>
      </c>
      <c r="G47" s="17">
        <f>F47*1/F51</f>
        <v>0.013055362898290563</v>
      </c>
      <c r="H47" s="16">
        <f>Março!H47+F47</f>
        <v>52000</v>
      </c>
      <c r="I47" s="17">
        <f>H47*1/H51</f>
        <v>0.008296905397886875</v>
      </c>
    </row>
    <row r="48" spans="1:9" ht="9" customHeight="1">
      <c r="A48" s="22" t="s">
        <v>23</v>
      </c>
      <c r="B48" s="16">
        <v>0</v>
      </c>
      <c r="C48" s="17">
        <f>B48*1/B51</f>
        <v>0</v>
      </c>
      <c r="D48" s="16">
        <f>Março!D48+B48</f>
        <v>0</v>
      </c>
      <c r="E48" s="17">
        <f>D48*1/D51</f>
        <v>0</v>
      </c>
      <c r="F48" s="16">
        <v>0</v>
      </c>
      <c r="G48" s="17">
        <f>F48*1/F51</f>
        <v>0</v>
      </c>
      <c r="H48" s="16">
        <f>Março!H48+F48</f>
        <v>0</v>
      </c>
      <c r="I48" s="17">
        <f>H48*1/H51</f>
        <v>0</v>
      </c>
    </row>
    <row r="49" spans="1:9" ht="9" customHeight="1">
      <c r="A49" s="10" t="s">
        <v>24</v>
      </c>
      <c r="B49" s="16">
        <v>0</v>
      </c>
      <c r="C49" s="17">
        <f>B49*1/B51</f>
        <v>0</v>
      </c>
      <c r="D49" s="16">
        <f>Março!D49+B49</f>
        <v>0</v>
      </c>
      <c r="E49" s="17">
        <f>D49*1/D51</f>
        <v>0</v>
      </c>
      <c r="F49" s="16">
        <v>0</v>
      </c>
      <c r="G49" s="17">
        <f>F49*1/F51</f>
        <v>0</v>
      </c>
      <c r="H49" s="16">
        <f>Março!H49+F49</f>
        <v>0</v>
      </c>
      <c r="I49" s="17">
        <f>H49*1/H51</f>
        <v>0</v>
      </c>
    </row>
    <row r="50" spans="1:9" ht="9" customHeight="1">
      <c r="A50" s="26" t="s">
        <v>29</v>
      </c>
      <c r="B50" s="21">
        <f aca="true" t="shared" si="4" ref="B50:I50">SUM(B43:B49)</f>
        <v>129581</v>
      </c>
      <c r="C50" s="27">
        <f t="shared" si="4"/>
        <v>0.022317771753545365</v>
      </c>
      <c r="D50" s="21">
        <f t="shared" si="4"/>
        <v>388506</v>
      </c>
      <c r="E50" s="27">
        <f t="shared" si="4"/>
        <v>0.017576376773427896</v>
      </c>
      <c r="F50" s="21">
        <f t="shared" si="4"/>
        <v>75763</v>
      </c>
      <c r="G50" s="27">
        <f t="shared" si="4"/>
        <v>0.047553531695345576</v>
      </c>
      <c r="H50" s="21">
        <f t="shared" si="4"/>
        <v>188114</v>
      </c>
      <c r="I50" s="27">
        <f t="shared" si="4"/>
        <v>0.03001469350034791</v>
      </c>
    </row>
    <row r="51" spans="1:9" ht="9" customHeight="1">
      <c r="A51" s="26" t="s">
        <v>36</v>
      </c>
      <c r="B51" s="21">
        <f aca="true" t="shared" si="5" ref="B51:I51">SUM(B15+B21+B28+B40+B50)</f>
        <v>5806180</v>
      </c>
      <c r="C51" s="68">
        <f t="shared" si="5"/>
        <v>1</v>
      </c>
      <c r="D51" s="21">
        <f t="shared" si="5"/>
        <v>22103873</v>
      </c>
      <c r="E51" s="68">
        <f t="shared" si="5"/>
        <v>1</v>
      </c>
      <c r="F51" s="21">
        <f t="shared" si="5"/>
        <v>1593215</v>
      </c>
      <c r="G51" s="68">
        <f t="shared" si="5"/>
        <v>1</v>
      </c>
      <c r="H51" s="21">
        <f t="shared" si="5"/>
        <v>6267397</v>
      </c>
      <c r="I51" s="68">
        <f t="shared" si="5"/>
        <v>1</v>
      </c>
    </row>
    <row r="52" spans="1:9" ht="9" customHeight="1">
      <c r="A52" s="9"/>
      <c r="B52" s="31"/>
      <c r="C52" s="32"/>
      <c r="D52" s="31"/>
      <c r="E52" s="32"/>
      <c r="F52" s="31"/>
      <c r="G52" s="32"/>
      <c r="H52" s="31"/>
      <c r="I52" s="33"/>
    </row>
    <row r="53" spans="1:9" ht="9" customHeight="1">
      <c r="A53" s="28" t="s">
        <v>37</v>
      </c>
      <c r="B53" s="29">
        <v>0</v>
      </c>
      <c r="C53" s="30"/>
      <c r="D53" s="29">
        <f>Março!D53+B53</f>
        <v>0</v>
      </c>
      <c r="E53" s="29"/>
      <c r="F53" s="29">
        <v>71212</v>
      </c>
      <c r="G53" s="29"/>
      <c r="H53" s="29">
        <f>Março!H53+F53</f>
        <v>317896</v>
      </c>
      <c r="I53" s="30"/>
    </row>
    <row r="54" spans="1:9" ht="9" customHeight="1">
      <c r="A54" s="72" t="s">
        <v>42</v>
      </c>
      <c r="B54" s="5"/>
      <c r="C54" s="5"/>
      <c r="D54" s="5"/>
      <c r="E54" s="5"/>
      <c r="F54" s="5"/>
      <c r="G54" s="5"/>
      <c r="H54" s="5"/>
      <c r="I54" s="5"/>
    </row>
  </sheetData>
  <sheetProtection/>
  <mergeCells count="6">
    <mergeCell ref="B7:E7"/>
    <mergeCell ref="F7:I7"/>
    <mergeCell ref="B8:C8"/>
    <mergeCell ref="D8:E8"/>
    <mergeCell ref="F8:G8"/>
    <mergeCell ref="H8:I8"/>
  </mergeCells>
  <printOptions horizontalCentered="1" verticalCentered="1"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54"/>
  <sheetViews>
    <sheetView zoomScalePageLayoutView="0" workbookViewId="0" topLeftCell="A1">
      <selection activeCell="F54" sqref="F54"/>
    </sheetView>
  </sheetViews>
  <sheetFormatPr defaultColWidth="9.33203125" defaultRowHeight="12.75"/>
  <cols>
    <col min="1" max="1" width="20.5" style="0" customWidth="1"/>
    <col min="2" max="9" width="11.83203125" style="0" customWidth="1"/>
  </cols>
  <sheetData>
    <row r="4" ht="18.75">
      <c r="C4" s="78" t="s">
        <v>47</v>
      </c>
    </row>
    <row r="7" spans="1:9" ht="9" customHeight="1">
      <c r="A7" s="8"/>
      <c r="B7" s="106" t="s">
        <v>39</v>
      </c>
      <c r="C7" s="107"/>
      <c r="D7" s="107"/>
      <c r="E7" s="108"/>
      <c r="F7" s="106" t="s">
        <v>40</v>
      </c>
      <c r="G7" s="107"/>
      <c r="H7" s="107"/>
      <c r="I7" s="108"/>
    </row>
    <row r="8" spans="1:9" ht="9" customHeight="1">
      <c r="A8" s="9" t="s">
        <v>27</v>
      </c>
      <c r="B8" s="106" t="s">
        <v>25</v>
      </c>
      <c r="C8" s="108"/>
      <c r="D8" s="106" t="s">
        <v>26</v>
      </c>
      <c r="E8" s="108"/>
      <c r="F8" s="106" t="s">
        <v>25</v>
      </c>
      <c r="G8" s="108"/>
      <c r="H8" s="106" t="s">
        <v>26</v>
      </c>
      <c r="I8" s="108"/>
    </row>
    <row r="9" spans="1:9" ht="9" customHeight="1">
      <c r="A9" s="12" t="s">
        <v>28</v>
      </c>
      <c r="B9" s="12"/>
      <c r="C9" s="13"/>
      <c r="D9" s="12"/>
      <c r="E9" s="13"/>
      <c r="F9" s="12"/>
      <c r="G9" s="13"/>
      <c r="H9" s="12"/>
      <c r="I9" s="13"/>
    </row>
    <row r="10" spans="1:9" ht="9" customHeight="1">
      <c r="A10" s="11"/>
      <c r="B10" s="12"/>
      <c r="C10" s="12"/>
      <c r="D10" s="12"/>
      <c r="E10" s="12"/>
      <c r="F10" s="14"/>
      <c r="G10" s="12"/>
      <c r="H10" s="12"/>
      <c r="I10" s="12"/>
    </row>
    <row r="11" spans="1:9" ht="9" customHeight="1">
      <c r="A11" s="15" t="s">
        <v>0</v>
      </c>
      <c r="B11" s="16">
        <v>2304728</v>
      </c>
      <c r="C11" s="67">
        <f>B11*1/B51</f>
        <v>0.3942473801692915</v>
      </c>
      <c r="D11" s="16">
        <f>Abril!D11+B11</f>
        <v>10338227</v>
      </c>
      <c r="E11" s="62">
        <f>D11*1/D51</f>
        <v>0.36988599475215644</v>
      </c>
      <c r="F11" s="16">
        <v>518894</v>
      </c>
      <c r="G11" s="67">
        <f>F11*1/F51</f>
        <v>0.2861964988646323</v>
      </c>
      <c r="H11" s="16">
        <f>Abril!H11+F11</f>
        <v>2163924</v>
      </c>
      <c r="I11" s="67">
        <f>H11*1/H51</f>
        <v>0.2677969315136033</v>
      </c>
    </row>
    <row r="12" spans="1:9" ht="9" customHeight="1">
      <c r="A12" s="15" t="s">
        <v>1</v>
      </c>
      <c r="B12" s="16">
        <v>837496</v>
      </c>
      <c r="C12" s="67">
        <f>B12*1/B51</f>
        <v>0.14326228687387882</v>
      </c>
      <c r="D12" s="16">
        <f>Abril!D12+B12</f>
        <v>3682442</v>
      </c>
      <c r="E12" s="62">
        <f>D12*1/D51</f>
        <v>0.1317521584974987</v>
      </c>
      <c r="F12" s="16">
        <v>114533</v>
      </c>
      <c r="G12" s="67">
        <f>F12*1/F51</f>
        <v>0.06317078941838397</v>
      </c>
      <c r="H12" s="16">
        <f>Abril!H12+F12</f>
        <v>802523</v>
      </c>
      <c r="I12" s="67">
        <f>H12*1/H51</f>
        <v>0.09931642556258513</v>
      </c>
    </row>
    <row r="13" spans="1:9" ht="9" customHeight="1">
      <c r="A13" s="15" t="s">
        <v>2</v>
      </c>
      <c r="B13" s="16">
        <v>11220</v>
      </c>
      <c r="C13" s="67">
        <f>B13*1/B51</f>
        <v>0.0019192961622800828</v>
      </c>
      <c r="D13" s="16">
        <f>Abril!D13+B13</f>
        <v>20990</v>
      </c>
      <c r="E13" s="62">
        <f>D13*1/D51</f>
        <v>0.0007509901871808158</v>
      </c>
      <c r="F13" s="16">
        <v>14484</v>
      </c>
      <c r="G13" s="67">
        <f>F13*1/F51</f>
        <v>0.007988664524074925</v>
      </c>
      <c r="H13" s="16">
        <f>Abril!H13+F13</f>
        <v>41854</v>
      </c>
      <c r="I13" s="67">
        <f>H13*1/H51</f>
        <v>0.005179651767608452</v>
      </c>
    </row>
    <row r="14" spans="1:9" ht="9" customHeight="1">
      <c r="A14" s="15" t="s">
        <v>3</v>
      </c>
      <c r="B14" s="16">
        <v>369410</v>
      </c>
      <c r="C14" s="67">
        <f>B14*1/B51</f>
        <v>0.06319137213082758</v>
      </c>
      <c r="D14" s="16">
        <f>Abril!D14+B14</f>
        <v>2722804</v>
      </c>
      <c r="E14" s="62">
        <f>D14*1/D51</f>
        <v>0.09741777444576817</v>
      </c>
      <c r="F14" s="16">
        <v>99020</v>
      </c>
      <c r="G14" s="67">
        <f>F14*1/F51</f>
        <v>0.054614578926670744</v>
      </c>
      <c r="H14" s="16">
        <f>Abril!H14+F14</f>
        <v>353102</v>
      </c>
      <c r="I14" s="67">
        <f>H14*1/H51</f>
        <v>0.043698222354997845</v>
      </c>
    </row>
    <row r="15" spans="1:9" s="65" customFormat="1" ht="9" customHeight="1">
      <c r="A15" s="18" t="s">
        <v>29</v>
      </c>
      <c r="B15" s="21">
        <f aca="true" t="shared" si="0" ref="B15:I15">SUM(B11:B14)</f>
        <v>3522854</v>
      </c>
      <c r="C15" s="27">
        <f t="shared" si="0"/>
        <v>0.6026203353362779</v>
      </c>
      <c r="D15" s="21">
        <f t="shared" si="0"/>
        <v>16764463</v>
      </c>
      <c r="E15" s="27">
        <f t="shared" si="0"/>
        <v>0.5998069178826041</v>
      </c>
      <c r="F15" s="21">
        <f t="shared" si="0"/>
        <v>746931</v>
      </c>
      <c r="G15" s="27">
        <f t="shared" si="0"/>
        <v>0.4119705317337619</v>
      </c>
      <c r="H15" s="21">
        <f t="shared" si="0"/>
        <v>3361403</v>
      </c>
      <c r="I15" s="27">
        <f t="shared" si="0"/>
        <v>0.41599123119879466</v>
      </c>
    </row>
    <row r="16" spans="1:9" ht="9" customHeight="1">
      <c r="A16" s="12" t="s">
        <v>4</v>
      </c>
      <c r="B16" s="23"/>
      <c r="C16" s="24"/>
      <c r="D16" s="23"/>
      <c r="E16" s="24"/>
      <c r="F16" s="23"/>
      <c r="G16" s="24"/>
      <c r="H16" s="23"/>
      <c r="I16" s="24"/>
    </row>
    <row r="17" spans="1:9" ht="9" customHeight="1">
      <c r="A17" s="11"/>
      <c r="B17" s="23"/>
      <c r="C17" s="24"/>
      <c r="D17" s="23"/>
      <c r="E17" s="24"/>
      <c r="F17" s="23"/>
      <c r="G17" s="24"/>
      <c r="H17" s="23"/>
      <c r="I17" s="24"/>
    </row>
    <row r="18" spans="1:9" ht="9" customHeight="1">
      <c r="A18" s="22" t="s">
        <v>30</v>
      </c>
      <c r="B18" s="16">
        <v>178907</v>
      </c>
      <c r="C18" s="17">
        <f>B18*1/B51</f>
        <v>0.030603878654638393</v>
      </c>
      <c r="D18" s="16">
        <f>Abril!D18+B18</f>
        <v>899929</v>
      </c>
      <c r="E18" s="17">
        <f>D18*1/D51</f>
        <v>0.03219808709668625</v>
      </c>
      <c r="F18" s="16">
        <v>270163</v>
      </c>
      <c r="G18" s="17">
        <f>F18*1/F51</f>
        <v>0.14900866982999544</v>
      </c>
      <c r="H18" s="16">
        <f>Abril!H18+F18</f>
        <v>1028473</v>
      </c>
      <c r="I18" s="17">
        <f>H18*1/H51</f>
        <v>0.12727892178495645</v>
      </c>
    </row>
    <row r="19" spans="1:9" ht="9" customHeight="1">
      <c r="A19" s="10" t="s">
        <v>5</v>
      </c>
      <c r="B19" s="16">
        <v>422464</v>
      </c>
      <c r="C19" s="17">
        <f>B19*1/B51</f>
        <v>0.07226680337802967</v>
      </c>
      <c r="D19" s="16">
        <f>Abril!D19+B19</f>
        <v>1543311</v>
      </c>
      <c r="E19" s="17">
        <f>D19*1/D51</f>
        <v>0.05521731380506012</v>
      </c>
      <c r="F19" s="16">
        <v>150264</v>
      </c>
      <c r="G19" s="17">
        <f>F19*1/F51</f>
        <v>0.08287825780486016</v>
      </c>
      <c r="H19" s="16">
        <f>Abril!H19+F19</f>
        <v>683459</v>
      </c>
      <c r="I19" s="17">
        <f>H19*1/H51</f>
        <v>0.08458163180192825</v>
      </c>
    </row>
    <row r="20" spans="1:9" ht="9" customHeight="1">
      <c r="A20" s="22" t="s">
        <v>6</v>
      </c>
      <c r="B20" s="16">
        <v>11564</v>
      </c>
      <c r="C20" s="17">
        <f>B20*1/B51</f>
        <v>0.0019781408931022174</v>
      </c>
      <c r="D20" s="16">
        <f>Abril!D20+B20</f>
        <v>79014</v>
      </c>
      <c r="E20" s="17">
        <f>D20*1/D51</f>
        <v>0.0028270004120964734</v>
      </c>
      <c r="F20" s="16">
        <v>253883</v>
      </c>
      <c r="G20" s="17">
        <f>F20*1/F51</f>
        <v>0.14002941972975105</v>
      </c>
      <c r="H20" s="16">
        <f>Abril!H20+F20</f>
        <v>933064</v>
      </c>
      <c r="I20" s="17">
        <f>H20*1/H51</f>
        <v>0.11547155819973749</v>
      </c>
    </row>
    <row r="21" spans="1:9" ht="9" customHeight="1">
      <c r="A21" s="25" t="s">
        <v>29</v>
      </c>
      <c r="B21" s="21">
        <f>SUM(B18:B20)</f>
        <v>612935</v>
      </c>
      <c r="C21" s="27">
        <f>SUM(C18:C20)</f>
        <v>0.10484882292577027</v>
      </c>
      <c r="D21" s="21">
        <f aca="true" t="shared" si="1" ref="D21:I21">SUM(D18:D20)</f>
        <v>2522254</v>
      </c>
      <c r="E21" s="27">
        <f t="shared" si="1"/>
        <v>0.09024240131384285</v>
      </c>
      <c r="F21" s="21">
        <f t="shared" si="1"/>
        <v>674310</v>
      </c>
      <c r="G21" s="27">
        <f t="shared" si="1"/>
        <v>0.37191634736460666</v>
      </c>
      <c r="H21" s="21">
        <f t="shared" si="1"/>
        <v>2644996</v>
      </c>
      <c r="I21" s="27">
        <f t="shared" si="1"/>
        <v>0.3273321117866222</v>
      </c>
    </row>
    <row r="22" spans="1:9" ht="9" customHeight="1">
      <c r="A22" s="12" t="s">
        <v>31</v>
      </c>
      <c r="B22" s="23"/>
      <c r="C22" s="24"/>
      <c r="D22" s="23"/>
      <c r="E22" s="24"/>
      <c r="F22" s="23"/>
      <c r="G22" s="24"/>
      <c r="H22" s="23"/>
      <c r="I22" s="24"/>
    </row>
    <row r="23" spans="1:9" ht="9" customHeight="1">
      <c r="A23" s="12"/>
      <c r="B23" s="16"/>
      <c r="C23" s="17"/>
      <c r="D23" s="16"/>
      <c r="E23" s="17"/>
      <c r="F23" s="16"/>
      <c r="G23" s="17"/>
      <c r="H23" s="16"/>
      <c r="I23" s="17"/>
    </row>
    <row r="24" spans="1:9" ht="9" customHeight="1">
      <c r="A24" s="22" t="s">
        <v>7</v>
      </c>
      <c r="B24" s="16">
        <v>310465</v>
      </c>
      <c r="C24" s="17">
        <f>B24*1/B51</f>
        <v>0.05310822486829642</v>
      </c>
      <c r="D24" s="16">
        <f>Abril!D24+B24</f>
        <v>1175061</v>
      </c>
      <c r="E24" s="17">
        <f>D24*1/D51</f>
        <v>0.0420418904401561</v>
      </c>
      <c r="F24" s="16">
        <v>22445</v>
      </c>
      <c r="G24" s="17">
        <f>F24*1/F51</f>
        <v>0.012379561947173549</v>
      </c>
      <c r="H24" s="16">
        <f>Abril!H24+F24</f>
        <v>172669</v>
      </c>
      <c r="I24" s="17">
        <f>H24*1/H51</f>
        <v>0.021368693340210826</v>
      </c>
    </row>
    <row r="25" spans="1:9" ht="9" customHeight="1">
      <c r="A25" s="22" t="s">
        <v>8</v>
      </c>
      <c r="B25" s="16">
        <v>296746</v>
      </c>
      <c r="C25" s="17">
        <f>B25*1/B51</f>
        <v>0.05076144910623578</v>
      </c>
      <c r="D25" s="16">
        <f>Abril!D25+B25</f>
        <v>1941347</v>
      </c>
      <c r="E25" s="17">
        <f>D25*1/D51</f>
        <v>0.06945843482195879</v>
      </c>
      <c r="F25" s="16">
        <v>153660</v>
      </c>
      <c r="G25" s="17">
        <f>F25*1/F51</f>
        <v>0.08475132496336323</v>
      </c>
      <c r="H25" s="16">
        <f>Abril!H25+F25</f>
        <v>508500</v>
      </c>
      <c r="I25" s="17">
        <f>H25*1/H51</f>
        <v>0.06292953896470822</v>
      </c>
    </row>
    <row r="26" spans="1:9" ht="9" customHeight="1">
      <c r="A26" s="22" t="s">
        <v>32</v>
      </c>
      <c r="B26" s="16">
        <v>50782</v>
      </c>
      <c r="C26" s="17">
        <f>B26*1/B51</f>
        <v>0.00868678232735358</v>
      </c>
      <c r="D26" s="16">
        <f>Abril!D26+B26</f>
        <v>273459</v>
      </c>
      <c r="E26" s="17">
        <f>D26*1/D51</f>
        <v>0.00978394595503948</v>
      </c>
      <c r="F26" s="16">
        <v>24370</v>
      </c>
      <c r="G26" s="17">
        <f>F26*1/F51</f>
        <v>0.013441297600918663</v>
      </c>
      <c r="H26" s="16">
        <f>Abril!H26+F26</f>
        <v>138658</v>
      </c>
      <c r="I26" s="17">
        <f>H26*1/H51</f>
        <v>0.017159653911049188</v>
      </c>
    </row>
    <row r="27" spans="1:9" ht="9" customHeight="1">
      <c r="A27" s="22" t="s">
        <v>33</v>
      </c>
      <c r="B27" s="16">
        <v>25900</v>
      </c>
      <c r="C27" s="17">
        <f>B27*1/B51</f>
        <v>0.004430460838061867</v>
      </c>
      <c r="D27" s="16">
        <f>Abril!D27+B27</f>
        <v>54460</v>
      </c>
      <c r="E27" s="17">
        <f>D27*1/D51</f>
        <v>0.0019484957405367903</v>
      </c>
      <c r="F27" s="16">
        <v>8300</v>
      </c>
      <c r="G27" s="17">
        <f>F27*1/F51</f>
        <v>0.004577873208355556</v>
      </c>
      <c r="H27" s="16">
        <f>Abril!H27+F27</f>
        <v>25264</v>
      </c>
      <c r="I27" s="17">
        <f>H27*1/H51</f>
        <v>0.003126552354777559</v>
      </c>
    </row>
    <row r="28" spans="1:9" ht="9" customHeight="1">
      <c r="A28" s="25" t="s">
        <v>29</v>
      </c>
      <c r="B28" s="21">
        <f aca="true" t="shared" si="2" ref="B28:I28">SUM(B24:B27)</f>
        <v>683893</v>
      </c>
      <c r="C28" s="27">
        <f t="shared" si="2"/>
        <v>0.11698691713994765</v>
      </c>
      <c r="D28" s="21">
        <f t="shared" si="2"/>
        <v>3444327</v>
      </c>
      <c r="E28" s="27">
        <f t="shared" si="2"/>
        <v>0.12323276695769117</v>
      </c>
      <c r="F28" s="21">
        <f t="shared" si="2"/>
        <v>208775</v>
      </c>
      <c r="G28" s="27">
        <f t="shared" si="2"/>
        <v>0.11515005771981099</v>
      </c>
      <c r="H28" s="21">
        <f t="shared" si="2"/>
        <v>845091</v>
      </c>
      <c r="I28" s="27">
        <f t="shared" si="2"/>
        <v>0.1045844385707458</v>
      </c>
    </row>
    <row r="29" spans="1:9" ht="9" customHeight="1">
      <c r="A29" s="12" t="s">
        <v>9</v>
      </c>
      <c r="B29" s="16"/>
      <c r="C29" s="17"/>
      <c r="D29" s="16"/>
      <c r="E29" s="17"/>
      <c r="F29" s="16"/>
      <c r="G29" s="17"/>
      <c r="H29" s="16"/>
      <c r="I29" s="17"/>
    </row>
    <row r="30" spans="1:9" ht="9" customHeight="1">
      <c r="A30" s="13"/>
      <c r="B30" s="16"/>
      <c r="C30" s="17"/>
      <c r="D30" s="16"/>
      <c r="E30" s="17"/>
      <c r="F30" s="16"/>
      <c r="G30" s="17"/>
      <c r="H30" s="16"/>
      <c r="I30" s="17"/>
    </row>
    <row r="31" spans="1:9" ht="9" customHeight="1">
      <c r="A31" s="22" t="s">
        <v>10</v>
      </c>
      <c r="B31" s="16">
        <v>487869</v>
      </c>
      <c r="C31" s="17">
        <f>B31*1/B51</f>
        <v>0.08345499994611602</v>
      </c>
      <c r="D31" s="16">
        <f>Abril!D31+B31</f>
        <v>1967549</v>
      </c>
      <c r="E31" s="17">
        <f>D31*1/D51</f>
        <v>0.07039590242007751</v>
      </c>
      <c r="F31" s="16">
        <v>50124</v>
      </c>
      <c r="G31" s="17">
        <f>F31*1/F51</f>
        <v>0.02764594177055589</v>
      </c>
      <c r="H31" s="16">
        <f>Abril!H31+F31</f>
        <v>309288</v>
      </c>
      <c r="I31" s="17">
        <f>H31*1/H51</f>
        <v>0.03827601031920684</v>
      </c>
    </row>
    <row r="32" spans="1:9" ht="9" customHeight="1">
      <c r="A32" s="22" t="s">
        <v>11</v>
      </c>
      <c r="B32" s="16">
        <v>185530</v>
      </c>
      <c r="C32" s="17">
        <f>B32*1/B51</f>
        <v>0.0317368107832285</v>
      </c>
      <c r="D32" s="16">
        <f>Abril!D32+B32</f>
        <v>1244320</v>
      </c>
      <c r="E32" s="17">
        <f>D32*1/D51</f>
        <v>0.04451987183005396</v>
      </c>
      <c r="F32" s="16">
        <v>5000</v>
      </c>
      <c r="G32" s="17">
        <f>F32*1/F51</f>
        <v>0.0027577549447925036</v>
      </c>
      <c r="H32" s="16">
        <f>Abril!H32+F32</f>
        <v>185176</v>
      </c>
      <c r="I32" s="17">
        <f>H32*1/H51</f>
        <v>0.022916500112741024</v>
      </c>
    </row>
    <row r="33" spans="1:9" ht="9" customHeight="1">
      <c r="A33" s="22" t="s">
        <v>12</v>
      </c>
      <c r="B33" s="16">
        <v>103448</v>
      </c>
      <c r="C33" s="17">
        <f>B33*1/B51</f>
        <v>0.017695842192116756</v>
      </c>
      <c r="D33" s="16">
        <f>Abril!D33+B33</f>
        <v>568114</v>
      </c>
      <c r="E33" s="17">
        <f>D33*1/D51</f>
        <v>0.020326252463079654</v>
      </c>
      <c r="F33" s="16">
        <v>8096</v>
      </c>
      <c r="G33" s="17">
        <f>F33*1/F51</f>
        <v>0.004465356806608022</v>
      </c>
      <c r="H33" s="16">
        <f>Abril!H33+F33</f>
        <v>67536</v>
      </c>
      <c r="I33" s="17">
        <f>H33*1/H51</f>
        <v>0.008357933812233107</v>
      </c>
    </row>
    <row r="34" spans="1:9" ht="9" customHeight="1">
      <c r="A34" s="22" t="s">
        <v>34</v>
      </c>
      <c r="B34" s="16">
        <v>52720</v>
      </c>
      <c r="C34" s="17">
        <f>B34*1/B51</f>
        <v>0.009018297119020139</v>
      </c>
      <c r="D34" s="16">
        <f>Abril!D34+B34</f>
        <v>309232</v>
      </c>
      <c r="E34" s="17">
        <f>D34*1/D51</f>
        <v>0.011063849335983707</v>
      </c>
      <c r="F34" s="16">
        <v>51742</v>
      </c>
      <c r="G34" s="17">
        <f>F34*1/F51</f>
        <v>0.028538351270690748</v>
      </c>
      <c r="H34" s="16">
        <f>Abril!H34+F34</f>
        <v>208512</v>
      </c>
      <c r="I34" s="17">
        <f>H34*1/H51</f>
        <v>0.025804452366979824</v>
      </c>
    </row>
    <row r="35" spans="1:9" ht="9" customHeight="1">
      <c r="A35" s="22" t="s">
        <v>13</v>
      </c>
      <c r="B35" s="16">
        <v>0</v>
      </c>
      <c r="C35" s="17">
        <f>B35*1/B51</f>
        <v>0</v>
      </c>
      <c r="D35" s="16">
        <f>Abril!D35+B35</f>
        <v>182221</v>
      </c>
      <c r="E35" s="17">
        <f>D35*1/D51</f>
        <v>0.006519589466330415</v>
      </c>
      <c r="F35" s="16">
        <v>200</v>
      </c>
      <c r="G35" s="17">
        <f>F35*1/F51</f>
        <v>0.00011031019779170015</v>
      </c>
      <c r="H35" s="16">
        <f>Abril!H35+F35</f>
        <v>28800</v>
      </c>
      <c r="I35" s="17">
        <f>H35*1/H51</f>
        <v>0.003564150879417103</v>
      </c>
    </row>
    <row r="36" spans="1:9" ht="9" customHeight="1">
      <c r="A36" s="22" t="s">
        <v>14</v>
      </c>
      <c r="B36" s="16">
        <v>25220</v>
      </c>
      <c r="C36" s="17">
        <f>B36*1/B51</f>
        <v>0.00431413985852974</v>
      </c>
      <c r="D36" s="16">
        <f>Abril!D36+B36</f>
        <v>102000</v>
      </c>
      <c r="E36" s="17">
        <f>D36*1/D51</f>
        <v>0.0036494044350854314</v>
      </c>
      <c r="F36" s="16">
        <v>2300</v>
      </c>
      <c r="G36" s="17">
        <f>F36*1/F51</f>
        <v>0.0012685672746045517</v>
      </c>
      <c r="H36" s="16">
        <f>Abril!H36+F36</f>
        <v>17048</v>
      </c>
      <c r="I36" s="17">
        <f>H36*1/H51</f>
        <v>0.002109779312232735</v>
      </c>
    </row>
    <row r="37" spans="1:9" ht="9" customHeight="1">
      <c r="A37" s="22" t="s">
        <v>15</v>
      </c>
      <c r="B37" s="16">
        <v>8670</v>
      </c>
      <c r="C37" s="17">
        <f>B37*1/B51</f>
        <v>0.0014830924890346093</v>
      </c>
      <c r="D37" s="16">
        <f>Abril!D37+B37</f>
        <v>8670</v>
      </c>
      <c r="E37" s="17">
        <f>D37*1/D51</f>
        <v>0.0003101993769822617</v>
      </c>
      <c r="F37" s="16">
        <v>0</v>
      </c>
      <c r="G37" s="17">
        <f>F37*1/F51</f>
        <v>0</v>
      </c>
      <c r="H37" s="16">
        <f>Abril!H37+F37</f>
        <v>0</v>
      </c>
      <c r="I37" s="17">
        <f>H37*1/H51</f>
        <v>0</v>
      </c>
    </row>
    <row r="38" spans="1:9" ht="9" customHeight="1">
      <c r="A38" s="22" t="s">
        <v>16</v>
      </c>
      <c r="B38" s="16">
        <v>7080</v>
      </c>
      <c r="C38" s="17">
        <f>B38*1/B51</f>
        <v>0.0012111066692462554</v>
      </c>
      <c r="D38" s="16">
        <f>Abril!D38+B38</f>
        <v>147800</v>
      </c>
      <c r="E38" s="17">
        <f>D38*1/D51</f>
        <v>0.005288058583388498</v>
      </c>
      <c r="F38" s="16">
        <v>0</v>
      </c>
      <c r="G38" s="17">
        <f>F38*1/F51</f>
        <v>0</v>
      </c>
      <c r="H38" s="16">
        <f>Abril!H38+F38</f>
        <v>18300</v>
      </c>
      <c r="I38" s="17">
        <f>H38*1/H51</f>
        <v>0.0022647208712962843</v>
      </c>
    </row>
    <row r="39" spans="1:9" ht="9" customHeight="1">
      <c r="A39" s="22" t="s">
        <v>17</v>
      </c>
      <c r="B39" s="16">
        <v>38880</v>
      </c>
      <c r="C39" s="17">
        <f>B39*1/B51</f>
        <v>0.006650823065013335</v>
      </c>
      <c r="D39" s="16">
        <f>Abril!D39+B39</f>
        <v>183516</v>
      </c>
      <c r="E39" s="17">
        <f>D39*1/D51</f>
        <v>0.00656592259126606</v>
      </c>
      <c r="F39" s="16">
        <v>24560</v>
      </c>
      <c r="G39" s="17">
        <f>F39*1/F51</f>
        <v>0.013546092288820779</v>
      </c>
      <c r="H39" s="16">
        <f>Abril!H39+F39</f>
        <v>165171</v>
      </c>
      <c r="I39" s="17">
        <f>H39*1/H51</f>
        <v>0.02044077655917369</v>
      </c>
    </row>
    <row r="40" spans="1:9" ht="9" customHeight="1">
      <c r="A40" s="26" t="s">
        <v>29</v>
      </c>
      <c r="B40" s="21">
        <f aca="true" t="shared" si="3" ref="B40:I40">SUM(B31:B39)</f>
        <v>909417</v>
      </c>
      <c r="C40" s="27">
        <f t="shared" si="3"/>
        <v>0.15556511212230534</v>
      </c>
      <c r="D40" s="21">
        <f t="shared" si="3"/>
        <v>4713422</v>
      </c>
      <c r="E40" s="27">
        <f t="shared" si="3"/>
        <v>0.16863905050224748</v>
      </c>
      <c r="F40" s="21">
        <f t="shared" si="3"/>
        <v>142022</v>
      </c>
      <c r="G40" s="27">
        <f t="shared" si="3"/>
        <v>0.07833237455386419</v>
      </c>
      <c r="H40" s="21">
        <f t="shared" si="3"/>
        <v>999831</v>
      </c>
      <c r="I40" s="27">
        <f t="shared" si="3"/>
        <v>0.1237343242332806</v>
      </c>
    </row>
    <row r="41" spans="1:9" ht="9" customHeight="1">
      <c r="A41" s="12" t="s">
        <v>18</v>
      </c>
      <c r="B41" s="16"/>
      <c r="C41" s="17"/>
      <c r="D41" s="16"/>
      <c r="E41" s="17"/>
      <c r="F41" s="16"/>
      <c r="G41" s="17"/>
      <c r="H41" s="16"/>
      <c r="I41" s="17"/>
    </row>
    <row r="42" spans="1:9" ht="9" customHeight="1">
      <c r="A42" s="22"/>
      <c r="B42" s="16"/>
      <c r="C42" s="17"/>
      <c r="D42" s="16"/>
      <c r="E42" s="17"/>
      <c r="F42" s="16"/>
      <c r="G42" s="17"/>
      <c r="H42" s="16"/>
      <c r="I42" s="17"/>
    </row>
    <row r="43" spans="1:9" ht="9" customHeight="1">
      <c r="A43" s="22" t="s">
        <v>19</v>
      </c>
      <c r="B43" s="16">
        <v>0</v>
      </c>
      <c r="C43" s="17">
        <f>B43*1/B51</f>
        <v>0</v>
      </c>
      <c r="D43" s="16">
        <f>Abril!D43+B43</f>
        <v>25480</v>
      </c>
      <c r="E43" s="17">
        <f>D43*1/D51</f>
        <v>0.0009116355392742823</v>
      </c>
      <c r="F43" s="16">
        <v>600</v>
      </c>
      <c r="G43" s="17">
        <f>F43*1/F51</f>
        <v>0.00033093059337510047</v>
      </c>
      <c r="H43" s="16">
        <f>Abril!H43+F43</f>
        <v>9050</v>
      </c>
      <c r="I43" s="17">
        <f>H43*1/H51</f>
        <v>0.0011199849117612772</v>
      </c>
    </row>
    <row r="44" spans="1:9" ht="9" customHeight="1">
      <c r="A44" s="22" t="s">
        <v>20</v>
      </c>
      <c r="B44" s="16">
        <v>56216</v>
      </c>
      <c r="C44" s="17">
        <f>B44*1/B51</f>
        <v>0.009616323802026483</v>
      </c>
      <c r="D44" s="16">
        <f>Abril!D44+B44</f>
        <v>264396</v>
      </c>
      <c r="E44" s="17">
        <f>D44*1/D51</f>
        <v>0.009459685637439683</v>
      </c>
      <c r="F44" s="16">
        <v>4576</v>
      </c>
      <c r="G44" s="17">
        <f>F44*1/F51</f>
        <v>0.0025238973254740993</v>
      </c>
      <c r="H44" s="16">
        <f>Abril!H44+F44</f>
        <v>35432</v>
      </c>
      <c r="I44" s="17">
        <f>H44*1/H51</f>
        <v>0.004384895623593986</v>
      </c>
    </row>
    <row r="45" spans="1:9" ht="9" customHeight="1">
      <c r="A45" s="22" t="s">
        <v>21</v>
      </c>
      <c r="B45" s="16">
        <v>29478</v>
      </c>
      <c r="C45" s="17">
        <f>B45*1/B51</f>
        <v>0.005042514462717672</v>
      </c>
      <c r="D45" s="16">
        <f>Abril!D45+B45</f>
        <v>151364</v>
      </c>
      <c r="E45" s="17">
        <f>D45*1/D51</f>
        <v>0.005415573067767365</v>
      </c>
      <c r="F45" s="16">
        <v>3100</v>
      </c>
      <c r="G45" s="17">
        <f>F45*1/F51</f>
        <v>0.0017098080657713523</v>
      </c>
      <c r="H45" s="16">
        <f>Abril!H45+F45</f>
        <v>24968</v>
      </c>
      <c r="I45" s="17">
        <f>H45*1/H51</f>
        <v>0.0030899208040724383</v>
      </c>
    </row>
    <row r="46" spans="1:9" ht="9" customHeight="1">
      <c r="A46" s="22" t="s">
        <v>22</v>
      </c>
      <c r="B46" s="16">
        <v>31100</v>
      </c>
      <c r="C46" s="17">
        <f>B46*1/B51</f>
        <v>0.0053199742109545966</v>
      </c>
      <c r="D46" s="16">
        <f>Abril!D46+B46</f>
        <v>64060</v>
      </c>
      <c r="E46" s="17">
        <f>D46*1/D51</f>
        <v>0.002291969099133066</v>
      </c>
      <c r="F46" s="16">
        <v>17675</v>
      </c>
      <c r="G46" s="17">
        <f>F46*1/F51</f>
        <v>0.009748663729841501</v>
      </c>
      <c r="H46" s="16">
        <f>Abril!H46+F46</f>
        <v>92615</v>
      </c>
      <c r="I46" s="17">
        <f>H46*1/H51</f>
        <v>0.011461591447819965</v>
      </c>
    </row>
    <row r="47" spans="1:9" ht="9" customHeight="1">
      <c r="A47" s="22" t="s">
        <v>35</v>
      </c>
      <c r="B47" s="16">
        <v>0</v>
      </c>
      <c r="C47" s="17">
        <f>B47*1/B51</f>
        <v>0</v>
      </c>
      <c r="D47" s="16">
        <f>Abril!D47+B47</f>
        <v>0</v>
      </c>
      <c r="E47" s="17">
        <f>D47*1/D51</f>
        <v>0</v>
      </c>
      <c r="F47" s="16">
        <v>15080</v>
      </c>
      <c r="G47" s="17">
        <f>F47*1/F51</f>
        <v>0.008317388913494192</v>
      </c>
      <c r="H47" s="16">
        <f>Abril!H47+F47</f>
        <v>67080</v>
      </c>
      <c r="I47" s="17">
        <f>H47*1/H51</f>
        <v>0.008301501423309002</v>
      </c>
    </row>
    <row r="48" spans="1:9" ht="9" customHeight="1">
      <c r="A48" s="22" t="s">
        <v>23</v>
      </c>
      <c r="B48" s="16">
        <v>0</v>
      </c>
      <c r="C48" s="17">
        <f>B48*1/B51</f>
        <v>0</v>
      </c>
      <c r="D48" s="16">
        <f>Abril!D48+B48</f>
        <v>0</v>
      </c>
      <c r="E48" s="17">
        <f>D48*1/D51</f>
        <v>0</v>
      </c>
      <c r="F48" s="16">
        <v>0</v>
      </c>
      <c r="G48" s="17">
        <f>F48*1/F51</f>
        <v>0</v>
      </c>
      <c r="H48" s="16">
        <f>Abril!H48+F48</f>
        <v>0</v>
      </c>
      <c r="I48" s="17">
        <f>H48*1/H51</f>
        <v>0</v>
      </c>
    </row>
    <row r="49" spans="1:9" ht="9" customHeight="1">
      <c r="A49" s="10" t="s">
        <v>24</v>
      </c>
      <c r="B49" s="16">
        <v>0</v>
      </c>
      <c r="C49" s="17">
        <f>B49*1/B51</f>
        <v>0</v>
      </c>
      <c r="D49" s="16">
        <f>Abril!D49+B49</f>
        <v>0</v>
      </c>
      <c r="E49" s="17">
        <f>D49*1/D51</f>
        <v>0</v>
      </c>
      <c r="F49" s="16">
        <v>0</v>
      </c>
      <c r="G49" s="17">
        <f>F49*1/F51</f>
        <v>0</v>
      </c>
      <c r="H49" s="16">
        <f>Abril!H49+F49</f>
        <v>0</v>
      </c>
      <c r="I49" s="17">
        <f>H49*1/H51</f>
        <v>0</v>
      </c>
    </row>
    <row r="50" spans="1:9" ht="9" customHeight="1">
      <c r="A50" s="26" t="s">
        <v>29</v>
      </c>
      <c r="B50" s="21">
        <f aca="true" t="shared" si="4" ref="B50:I50">SUM(B43:B49)</f>
        <v>116794</v>
      </c>
      <c r="C50" s="27">
        <f t="shared" si="4"/>
        <v>0.01997881247569875</v>
      </c>
      <c r="D50" s="21">
        <f t="shared" si="4"/>
        <v>505300</v>
      </c>
      <c r="E50" s="27">
        <f t="shared" si="4"/>
        <v>0.018078863343614394</v>
      </c>
      <c r="F50" s="21">
        <f t="shared" si="4"/>
        <v>41031</v>
      </c>
      <c r="G50" s="27">
        <f t="shared" si="4"/>
        <v>0.022630688627956246</v>
      </c>
      <c r="H50" s="21">
        <f t="shared" si="4"/>
        <v>229145</v>
      </c>
      <c r="I50" s="27">
        <f t="shared" si="4"/>
        <v>0.02835789421055667</v>
      </c>
    </row>
    <row r="51" spans="1:9" ht="9" customHeight="1">
      <c r="A51" s="26" t="s">
        <v>36</v>
      </c>
      <c r="B51" s="21">
        <f aca="true" t="shared" si="5" ref="B51:I51">SUM(B15+B21+B28+B40+B50)</f>
        <v>5845893</v>
      </c>
      <c r="C51" s="68">
        <f t="shared" si="5"/>
        <v>1</v>
      </c>
      <c r="D51" s="21">
        <f t="shared" si="5"/>
        <v>27949766</v>
      </c>
      <c r="E51" s="68">
        <f t="shared" si="5"/>
        <v>1</v>
      </c>
      <c r="F51" s="21">
        <f t="shared" si="5"/>
        <v>1813069</v>
      </c>
      <c r="G51" s="68">
        <f t="shared" si="5"/>
        <v>1</v>
      </c>
      <c r="H51" s="21">
        <f t="shared" si="5"/>
        <v>8080466</v>
      </c>
      <c r="I51" s="68">
        <f t="shared" si="5"/>
        <v>1</v>
      </c>
    </row>
    <row r="52" spans="1:9" ht="9" customHeight="1">
      <c r="A52" s="9"/>
      <c r="B52" s="31"/>
      <c r="C52" s="32"/>
      <c r="D52" s="31"/>
      <c r="E52" s="32"/>
      <c r="F52" s="31"/>
      <c r="G52" s="32"/>
      <c r="H52" s="31"/>
      <c r="I52" s="33"/>
    </row>
    <row r="53" spans="1:9" ht="9" customHeight="1">
      <c r="A53" s="28" t="s">
        <v>37</v>
      </c>
      <c r="B53" s="29">
        <v>0</v>
      </c>
      <c r="C53" s="30"/>
      <c r="D53" s="29">
        <f>Abril!D53+B53</f>
        <v>0</v>
      </c>
      <c r="E53" s="29"/>
      <c r="F53" s="29">
        <v>161712</v>
      </c>
      <c r="G53" s="29"/>
      <c r="H53" s="29">
        <f>Abril!H53+F53</f>
        <v>479608</v>
      </c>
      <c r="I53" s="30"/>
    </row>
    <row r="54" spans="1:9" ht="9" customHeight="1">
      <c r="A54" s="72" t="s">
        <v>42</v>
      </c>
      <c r="B54" s="5"/>
      <c r="C54" s="5"/>
      <c r="D54" s="5"/>
      <c r="E54" s="5"/>
      <c r="F54" s="5"/>
      <c r="G54" s="5"/>
      <c r="H54" s="5"/>
      <c r="I54" s="5"/>
    </row>
  </sheetData>
  <sheetProtection/>
  <mergeCells count="6">
    <mergeCell ref="B7:E7"/>
    <mergeCell ref="F7:I7"/>
    <mergeCell ref="B8:C8"/>
    <mergeCell ref="D8:E8"/>
    <mergeCell ref="F8:G8"/>
    <mergeCell ref="H8:I8"/>
  </mergeCells>
  <printOptions horizontalCentered="1" verticalCentered="1"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54"/>
  <sheetViews>
    <sheetView zoomScalePageLayoutView="0" workbookViewId="0" topLeftCell="A1">
      <selection activeCell="F54" sqref="F54"/>
    </sheetView>
  </sheetViews>
  <sheetFormatPr defaultColWidth="9.33203125" defaultRowHeight="12.75"/>
  <cols>
    <col min="1" max="1" width="20.5" style="0" customWidth="1"/>
    <col min="2" max="9" width="11.83203125" style="0" customWidth="1"/>
  </cols>
  <sheetData>
    <row r="4" ht="18.75">
      <c r="C4" s="78" t="s">
        <v>48</v>
      </c>
    </row>
    <row r="7" spans="1:9" ht="9" customHeight="1">
      <c r="A7" s="8"/>
      <c r="B7" s="106" t="s">
        <v>39</v>
      </c>
      <c r="C7" s="107"/>
      <c r="D7" s="107"/>
      <c r="E7" s="108"/>
      <c r="F7" s="106" t="s">
        <v>40</v>
      </c>
      <c r="G7" s="107"/>
      <c r="H7" s="107"/>
      <c r="I7" s="108"/>
    </row>
    <row r="8" spans="1:9" ht="9" customHeight="1">
      <c r="A8" s="9" t="s">
        <v>27</v>
      </c>
      <c r="B8" s="106" t="s">
        <v>25</v>
      </c>
      <c r="C8" s="108"/>
      <c r="D8" s="106" t="s">
        <v>26</v>
      </c>
      <c r="E8" s="108"/>
      <c r="F8" s="106" t="s">
        <v>25</v>
      </c>
      <c r="G8" s="108"/>
      <c r="H8" s="106" t="s">
        <v>26</v>
      </c>
      <c r="I8" s="108"/>
    </row>
    <row r="9" spans="1:9" ht="9" customHeight="1">
      <c r="A9" s="12" t="s">
        <v>28</v>
      </c>
      <c r="B9" s="12"/>
      <c r="C9" s="13"/>
      <c r="D9" s="12"/>
      <c r="E9" s="13"/>
      <c r="F9" s="12"/>
      <c r="G9" s="13"/>
      <c r="H9" s="12"/>
      <c r="I9" s="13"/>
    </row>
    <row r="10" spans="1:9" ht="9" customHeight="1">
      <c r="A10" s="11"/>
      <c r="B10" s="12"/>
      <c r="C10" s="12"/>
      <c r="D10" s="12"/>
      <c r="E10" s="12"/>
      <c r="F10" s="14"/>
      <c r="G10" s="12"/>
      <c r="H10" s="12"/>
      <c r="I10" s="12"/>
    </row>
    <row r="11" spans="1:9" ht="9" customHeight="1">
      <c r="A11" s="15" t="s">
        <v>0</v>
      </c>
      <c r="B11" s="16">
        <v>1832462</v>
      </c>
      <c r="C11" s="67">
        <f>B11*1/B51</f>
        <v>0.33679787444429493</v>
      </c>
      <c r="D11" s="16">
        <f>Maio!D11+B11</f>
        <v>12170689</v>
      </c>
      <c r="E11" s="67">
        <f>D11*1/D51</f>
        <v>0.3644944466709525</v>
      </c>
      <c r="F11" s="16">
        <v>330501</v>
      </c>
      <c r="G11" s="67">
        <f>F11*1/F51</f>
        <v>0.1861722592343696</v>
      </c>
      <c r="H11" s="16">
        <f>Maio!H11+F11</f>
        <v>2494425</v>
      </c>
      <c r="I11" s="67">
        <f>H11*1/H51</f>
        <v>0.25309442476436755</v>
      </c>
    </row>
    <row r="12" spans="1:9" ht="9" customHeight="1">
      <c r="A12" s="15" t="s">
        <v>1</v>
      </c>
      <c r="B12" s="16">
        <v>675945</v>
      </c>
      <c r="C12" s="67">
        <f>B12*1/B51</f>
        <v>0.12423550351453343</v>
      </c>
      <c r="D12" s="16">
        <f>Maio!D12+B12</f>
        <v>4358387</v>
      </c>
      <c r="E12" s="67">
        <f>D12*1/D51</f>
        <v>0.13052735617045777</v>
      </c>
      <c r="F12" s="16">
        <v>83215</v>
      </c>
      <c r="G12" s="67">
        <f>F12*1/F51</f>
        <v>0.046875272849970395</v>
      </c>
      <c r="H12" s="16">
        <f>Maio!H12+F12</f>
        <v>885738</v>
      </c>
      <c r="I12" s="67">
        <f>H12*1/H51</f>
        <v>0.08987055116988539</v>
      </c>
    </row>
    <row r="13" spans="1:9" ht="9" customHeight="1">
      <c r="A13" s="15" t="s">
        <v>2</v>
      </c>
      <c r="B13" s="16">
        <v>0</v>
      </c>
      <c r="C13" s="67">
        <f>B13*1/B51</f>
        <v>0</v>
      </c>
      <c r="D13" s="16">
        <f>Maio!D13+B13</f>
        <v>20990</v>
      </c>
      <c r="E13" s="67">
        <f>D13*1/D51</f>
        <v>0.0006286199931345951</v>
      </c>
      <c r="F13" s="16">
        <v>5060</v>
      </c>
      <c r="G13" s="67">
        <f>F13*1/F51</f>
        <v>0.002850314013349158</v>
      </c>
      <c r="H13" s="16">
        <f>Maio!H13+F13</f>
        <v>46914</v>
      </c>
      <c r="I13" s="67">
        <f>H13*1/H51</f>
        <v>0.004760083724062876</v>
      </c>
    </row>
    <row r="14" spans="1:9" ht="9" customHeight="1">
      <c r="A14" s="15" t="s">
        <v>3</v>
      </c>
      <c r="B14" s="16">
        <v>514759</v>
      </c>
      <c r="C14" s="67">
        <f>B14*1/B51</f>
        <v>0.09461027680305012</v>
      </c>
      <c r="D14" s="16">
        <f>Maio!D14+B14</f>
        <v>3237563</v>
      </c>
      <c r="E14" s="67">
        <f>D14*1/D51</f>
        <v>0.09696030637602761</v>
      </c>
      <c r="F14" s="16">
        <v>78352</v>
      </c>
      <c r="G14" s="67">
        <f>F14*1/F51</f>
        <v>0.04413592956006586</v>
      </c>
      <c r="H14" s="16">
        <f>Maio!H14+F14</f>
        <v>431454</v>
      </c>
      <c r="I14" s="67">
        <f>H14*1/H51</f>
        <v>0.04377706362880641</v>
      </c>
    </row>
    <row r="15" spans="1:9" ht="9" customHeight="1">
      <c r="A15" s="18" t="s">
        <v>29</v>
      </c>
      <c r="B15" s="21">
        <f aca="true" t="shared" si="0" ref="B15:I15">SUM(B11:B14)</f>
        <v>3023166</v>
      </c>
      <c r="C15" s="20">
        <f t="shared" si="0"/>
        <v>0.5556436547618785</v>
      </c>
      <c r="D15" s="21">
        <f t="shared" si="0"/>
        <v>19787629</v>
      </c>
      <c r="E15" s="27">
        <f t="shared" si="0"/>
        <v>0.5926107292105725</v>
      </c>
      <c r="F15" s="21">
        <f t="shared" si="0"/>
        <v>497128</v>
      </c>
      <c r="G15" s="27">
        <f t="shared" si="0"/>
        <v>0.280033775657755</v>
      </c>
      <c r="H15" s="19">
        <f t="shared" si="0"/>
        <v>3858531</v>
      </c>
      <c r="I15" s="27">
        <f t="shared" si="0"/>
        <v>0.39150212328712225</v>
      </c>
    </row>
    <row r="16" spans="1:9" ht="9" customHeight="1">
      <c r="A16" s="12" t="s">
        <v>4</v>
      </c>
      <c r="B16" s="23"/>
      <c r="C16" s="24"/>
      <c r="D16" s="23"/>
      <c r="E16" s="24"/>
      <c r="F16" s="23"/>
      <c r="G16" s="24"/>
      <c r="H16" s="23"/>
      <c r="I16" s="24"/>
    </row>
    <row r="17" spans="1:9" ht="9" customHeight="1">
      <c r="A17" s="11"/>
      <c r="B17" s="23"/>
      <c r="C17" s="24"/>
      <c r="D17" s="23"/>
      <c r="E17" s="24"/>
      <c r="F17" s="23"/>
      <c r="G17" s="24"/>
      <c r="H17" s="23"/>
      <c r="I17" s="24"/>
    </row>
    <row r="18" spans="1:9" ht="9" customHeight="1">
      <c r="A18" s="22" t="s">
        <v>30</v>
      </c>
      <c r="B18" s="16">
        <v>261374</v>
      </c>
      <c r="C18" s="17">
        <f>B18*1/B51</f>
        <v>0.04803930866506544</v>
      </c>
      <c r="D18" s="16">
        <f>Maio!D18+B18</f>
        <v>1161303</v>
      </c>
      <c r="E18" s="17">
        <f>D18*1/D51</f>
        <v>0.03477933701225273</v>
      </c>
      <c r="F18" s="16">
        <v>334289</v>
      </c>
      <c r="G18" s="17">
        <f>F18*1/F51</f>
        <v>0.18830605162222863</v>
      </c>
      <c r="H18" s="16">
        <f>Maio!H18+F18</f>
        <v>1362762</v>
      </c>
      <c r="I18" s="17">
        <f>H18*1/H51</f>
        <v>0.13827133086011367</v>
      </c>
    </row>
    <row r="19" spans="1:9" ht="9" customHeight="1">
      <c r="A19" s="10" t="s">
        <v>5</v>
      </c>
      <c r="B19" s="16">
        <v>275674</v>
      </c>
      <c r="C19" s="17">
        <f>B19*1/B51</f>
        <v>0.050667581232001845</v>
      </c>
      <c r="D19" s="16">
        <f>Maio!D19+B19</f>
        <v>1818985</v>
      </c>
      <c r="E19" s="17">
        <f>D19*1/D51</f>
        <v>0.054475957037252574</v>
      </c>
      <c r="F19" s="16">
        <v>210765</v>
      </c>
      <c r="G19" s="17">
        <f>F19*1/F51</f>
        <v>0.11872459150662755</v>
      </c>
      <c r="H19" s="16">
        <f>Maio!H19+F19</f>
        <v>894224</v>
      </c>
      <c r="I19" s="17">
        <f>H19*1/H51</f>
        <v>0.0907315749683762</v>
      </c>
    </row>
    <row r="20" spans="1:9" ht="9" customHeight="1">
      <c r="A20" s="22" t="s">
        <v>6</v>
      </c>
      <c r="B20" s="16">
        <v>5420</v>
      </c>
      <c r="C20" s="17">
        <f>B20*1/B51</f>
        <v>0.0009961704414542178</v>
      </c>
      <c r="D20" s="16">
        <f>Maio!D20+B20</f>
        <v>84434</v>
      </c>
      <c r="E20" s="17">
        <f>D20*1/D51</f>
        <v>0.0025286755836267942</v>
      </c>
      <c r="F20" s="16">
        <v>175326</v>
      </c>
      <c r="G20" s="17">
        <f>F20*1/F51</f>
        <v>0.09876169065305426</v>
      </c>
      <c r="H20" s="16">
        <f>Maio!H20+F20</f>
        <v>1108390</v>
      </c>
      <c r="I20" s="17">
        <f>H20*1/H51</f>
        <v>0.11246172142460781</v>
      </c>
    </row>
    <row r="21" spans="1:9" ht="9" customHeight="1">
      <c r="A21" s="25" t="s">
        <v>29</v>
      </c>
      <c r="B21" s="21">
        <f>SUM(B18:B20)</f>
        <v>542468</v>
      </c>
      <c r="C21" s="27">
        <f>SUM(C18:C20)</f>
        <v>0.0997030603385215</v>
      </c>
      <c r="D21" s="21">
        <f aca="true" t="shared" si="1" ref="D21:I21">SUM(D18:D20)</f>
        <v>3064722</v>
      </c>
      <c r="E21" s="27">
        <f t="shared" si="1"/>
        <v>0.0917839696331321</v>
      </c>
      <c r="F21" s="21">
        <f t="shared" si="1"/>
        <v>720380</v>
      </c>
      <c r="G21" s="27">
        <f t="shared" si="1"/>
        <v>0.4057923337819105</v>
      </c>
      <c r="H21" s="21">
        <f t="shared" si="1"/>
        <v>3365376</v>
      </c>
      <c r="I21" s="27">
        <f t="shared" si="1"/>
        <v>0.3414646272530977</v>
      </c>
    </row>
    <row r="22" spans="1:9" ht="9" customHeight="1">
      <c r="A22" s="12" t="s">
        <v>31</v>
      </c>
      <c r="B22" s="23"/>
      <c r="C22" s="24"/>
      <c r="D22" s="23"/>
      <c r="E22" s="24"/>
      <c r="F22" s="23"/>
      <c r="G22" s="24"/>
      <c r="H22" s="23"/>
      <c r="I22" s="24"/>
    </row>
    <row r="23" spans="1:9" ht="9" customHeight="1">
      <c r="A23" s="12"/>
      <c r="B23" s="16"/>
      <c r="C23" s="17"/>
      <c r="D23" s="16"/>
      <c r="E23" s="17"/>
      <c r="F23" s="16"/>
      <c r="G23" s="17"/>
      <c r="H23" s="16"/>
      <c r="I23" s="17"/>
    </row>
    <row r="24" spans="1:9" ht="9" customHeight="1">
      <c r="A24" s="22" t="s">
        <v>7</v>
      </c>
      <c r="B24" s="16">
        <v>157585</v>
      </c>
      <c r="C24" s="17">
        <f>B24*1/B51</f>
        <v>0.028963379892354778</v>
      </c>
      <c r="D24" s="16">
        <f>Maio!D24+B24</f>
        <v>1332646</v>
      </c>
      <c r="E24" s="17">
        <f>D24*1/D51</f>
        <v>0.03991081083234139</v>
      </c>
      <c r="F24" s="16">
        <v>34099</v>
      </c>
      <c r="G24" s="17">
        <f>F24*1/F51</f>
        <v>0.019208074612883982</v>
      </c>
      <c r="H24" s="16">
        <f>Maio!H24+F24</f>
        <v>206768</v>
      </c>
      <c r="I24" s="17">
        <f>H24*1/H51</f>
        <v>0.02097951552749782</v>
      </c>
    </row>
    <row r="25" spans="1:9" ht="9" customHeight="1">
      <c r="A25" s="22" t="s">
        <v>8</v>
      </c>
      <c r="B25" s="16">
        <v>473200</v>
      </c>
      <c r="C25" s="17">
        <f>B25*1/B51</f>
        <v>0.08697192857862285</v>
      </c>
      <c r="D25" s="16">
        <f>Maio!D25+B25</f>
        <v>2414547</v>
      </c>
      <c r="E25" s="17">
        <f>D25*1/D51</f>
        <v>0.07231217334745867</v>
      </c>
      <c r="F25" s="16">
        <v>142695</v>
      </c>
      <c r="G25" s="17">
        <f>F25*1/F51</f>
        <v>0.08038054508594035</v>
      </c>
      <c r="H25" s="16">
        <f>Maio!H25+F25</f>
        <v>651195</v>
      </c>
      <c r="I25" s="17">
        <f>H25*1/H51</f>
        <v>0.066072872078508</v>
      </c>
    </row>
    <row r="26" spans="1:9" ht="9" customHeight="1">
      <c r="A26" s="22" t="s">
        <v>32</v>
      </c>
      <c r="B26" s="16">
        <v>19206</v>
      </c>
      <c r="C26" s="17">
        <f>B26*1/B51</f>
        <v>0.0035299722322084327</v>
      </c>
      <c r="D26" s="16">
        <f>Maio!D26+B26</f>
        <v>292665</v>
      </c>
      <c r="E26" s="17">
        <f>D26*1/D51</f>
        <v>0.008764891390697298</v>
      </c>
      <c r="F26" s="16">
        <v>20874</v>
      </c>
      <c r="G26" s="17">
        <f>F26*1/F51</f>
        <v>0.011758390259812318</v>
      </c>
      <c r="H26" s="16">
        <f>Maio!H26+F26</f>
        <v>159532</v>
      </c>
      <c r="I26" s="17">
        <f>H26*1/H51</f>
        <v>0.016186760384260535</v>
      </c>
    </row>
    <row r="27" spans="1:9" ht="9" customHeight="1">
      <c r="A27" s="22" t="s">
        <v>33</v>
      </c>
      <c r="B27" s="16">
        <v>0</v>
      </c>
      <c r="C27" s="17">
        <f>B27*1/B51</f>
        <v>0</v>
      </c>
      <c r="D27" s="16">
        <f>Maio!D27+B27</f>
        <v>54460</v>
      </c>
      <c r="E27" s="17">
        <f>D27*1/D51</f>
        <v>0.0016309978478375442</v>
      </c>
      <c r="F27" s="16">
        <v>4085</v>
      </c>
      <c r="G27" s="17">
        <f>F27*1/F51</f>
        <v>0.0023010934277729865</v>
      </c>
      <c r="H27" s="16">
        <f>Maio!H27+F27</f>
        <v>29349</v>
      </c>
      <c r="I27" s="17">
        <f>H27*1/H51</f>
        <v>0.002977867954502309</v>
      </c>
    </row>
    <row r="28" spans="1:9" ht="9" customHeight="1">
      <c r="A28" s="25" t="s">
        <v>29</v>
      </c>
      <c r="B28" s="21">
        <f aca="true" t="shared" si="2" ref="B28:I28">SUM(B24:B27)</f>
        <v>649991</v>
      </c>
      <c r="C28" s="27">
        <f t="shared" si="2"/>
        <v>0.11946528070318607</v>
      </c>
      <c r="D28" s="21">
        <f t="shared" si="2"/>
        <v>4094318</v>
      </c>
      <c r="E28" s="27">
        <f t="shared" si="2"/>
        <v>0.12261887341833491</v>
      </c>
      <c r="F28" s="21">
        <f t="shared" si="2"/>
        <v>201753</v>
      </c>
      <c r="G28" s="27">
        <f t="shared" si="2"/>
        <v>0.11364810338640964</v>
      </c>
      <c r="H28" s="21">
        <f t="shared" si="2"/>
        <v>1046844</v>
      </c>
      <c r="I28" s="27">
        <f t="shared" si="2"/>
        <v>0.10621701594476865</v>
      </c>
    </row>
    <row r="29" spans="1:9" ht="9" customHeight="1">
      <c r="A29" s="12" t="s">
        <v>9</v>
      </c>
      <c r="B29" s="16"/>
      <c r="C29" s="17"/>
      <c r="D29" s="16"/>
      <c r="E29" s="17"/>
      <c r="F29" s="16"/>
      <c r="G29" s="17"/>
      <c r="H29" s="16"/>
      <c r="I29" s="17"/>
    </row>
    <row r="30" spans="1:9" ht="9" customHeight="1">
      <c r="A30" s="13"/>
      <c r="B30" s="16"/>
      <c r="C30" s="17"/>
      <c r="D30" s="16"/>
      <c r="E30" s="17"/>
      <c r="F30" s="16"/>
      <c r="G30" s="17"/>
      <c r="H30" s="16"/>
      <c r="I30" s="17"/>
    </row>
    <row r="31" spans="1:9" ht="9" customHeight="1">
      <c r="A31" s="22" t="s">
        <v>10</v>
      </c>
      <c r="B31" s="16">
        <v>502941</v>
      </c>
      <c r="C31" s="17">
        <f>B31*1/B51</f>
        <v>0.09243818413199736</v>
      </c>
      <c r="D31" s="16">
        <f>Maio!D31+B31</f>
        <v>2470490</v>
      </c>
      <c r="E31" s="17">
        <f>D31*1/D51</f>
        <v>0.07398758488990405</v>
      </c>
      <c r="F31" s="16">
        <v>115945</v>
      </c>
      <c r="G31" s="17">
        <f>F31*1/F51</f>
        <v>0.06531218543038897</v>
      </c>
      <c r="H31" s="16">
        <f>Maio!H31+F31</f>
        <v>425233</v>
      </c>
      <c r="I31" s="17">
        <f>H31*1/H51</f>
        <v>0.043145855868918205</v>
      </c>
    </row>
    <row r="32" spans="1:9" ht="9" customHeight="1">
      <c r="A32" s="22" t="s">
        <v>11</v>
      </c>
      <c r="B32" s="16">
        <v>226374</v>
      </c>
      <c r="C32" s="17">
        <f>B32*1/B51</f>
        <v>0.04160647371102529</v>
      </c>
      <c r="D32" s="16">
        <f>Maio!D32+B32</f>
        <v>1470694</v>
      </c>
      <c r="E32" s="17">
        <f>D32*1/D51</f>
        <v>0.0440451477933821</v>
      </c>
      <c r="F32" s="16">
        <v>38216</v>
      </c>
      <c r="G32" s="17">
        <f>F32*1/F51</f>
        <v>0.021527193741927162</v>
      </c>
      <c r="H32" s="16">
        <f>Maio!H32+F32</f>
        <v>223392</v>
      </c>
      <c r="I32" s="17">
        <f>H32*1/H51</f>
        <v>0.022666253640402735</v>
      </c>
    </row>
    <row r="33" spans="1:9" ht="9" customHeight="1">
      <c r="A33" s="22" t="s">
        <v>12</v>
      </c>
      <c r="B33" s="16">
        <v>153420</v>
      </c>
      <c r="C33" s="17">
        <f>B33*1/B51</f>
        <v>0.028197872532824</v>
      </c>
      <c r="D33" s="16">
        <f>Maio!D33+B33</f>
        <v>721534</v>
      </c>
      <c r="E33" s="17">
        <f>D33*1/D51</f>
        <v>0.02160889462250486</v>
      </c>
      <c r="F33" s="16">
        <v>26254</v>
      </c>
      <c r="G33" s="17">
        <f>F33*1/F51</f>
        <v>0.0147889612858634</v>
      </c>
      <c r="H33" s="16">
        <f>Maio!H33+F33</f>
        <v>93790</v>
      </c>
      <c r="I33" s="17">
        <f>H33*1/H51</f>
        <v>0.009516311814807032</v>
      </c>
    </row>
    <row r="34" spans="1:9" ht="9" customHeight="1">
      <c r="A34" s="22" t="s">
        <v>34</v>
      </c>
      <c r="B34" s="16">
        <v>85254</v>
      </c>
      <c r="C34" s="17">
        <f>B34*1/B51</f>
        <v>0.0156692831763354</v>
      </c>
      <c r="D34" s="16">
        <f>Maio!D34+B34</f>
        <v>394486</v>
      </c>
      <c r="E34" s="17">
        <f>D34*1/D51</f>
        <v>0.011814282354058786</v>
      </c>
      <c r="F34" s="16">
        <v>64690</v>
      </c>
      <c r="G34" s="17">
        <f>F34*1/F51</f>
        <v>0.03644008172402313</v>
      </c>
      <c r="H34" s="16">
        <f>Maio!H34+F34</f>
        <v>273202</v>
      </c>
      <c r="I34" s="17">
        <f>H34*1/H51</f>
        <v>0.02772017720896589</v>
      </c>
    </row>
    <row r="35" spans="1:9" ht="9" customHeight="1">
      <c r="A35" s="22" t="s">
        <v>13</v>
      </c>
      <c r="B35" s="16">
        <v>97610</v>
      </c>
      <c r="C35" s="17">
        <f>B35*1/B51</f>
        <v>0.017940257710395976</v>
      </c>
      <c r="D35" s="16">
        <f>Maio!D35+B35</f>
        <v>279831</v>
      </c>
      <c r="E35" s="17">
        <f>D35*1/D51</f>
        <v>0.008380531743632534</v>
      </c>
      <c r="F35" s="16">
        <v>5100</v>
      </c>
      <c r="G35" s="17">
        <f>F35*1/F51</f>
        <v>0.002872846139936899</v>
      </c>
      <c r="H35" s="16">
        <f>Maio!H35+F35</f>
        <v>33900</v>
      </c>
      <c r="I35" s="17">
        <f>H35*1/H51</f>
        <v>0.0034396307764362768</v>
      </c>
    </row>
    <row r="36" spans="1:9" ht="9" customHeight="1">
      <c r="A36" s="22" t="s">
        <v>14</v>
      </c>
      <c r="B36" s="16">
        <v>0</v>
      </c>
      <c r="C36" s="17">
        <f>B36*1/B51</f>
        <v>0</v>
      </c>
      <c r="D36" s="16">
        <f>Maio!D36+B36</f>
        <v>102000</v>
      </c>
      <c r="E36" s="17">
        <f>D36*1/D51</f>
        <v>0.003054751753202892</v>
      </c>
      <c r="F36" s="16">
        <v>0</v>
      </c>
      <c r="G36" s="17">
        <f>F36*1/F51</f>
        <v>0</v>
      </c>
      <c r="H36" s="16">
        <f>Maio!H36+F36</f>
        <v>17048</v>
      </c>
      <c r="I36" s="17">
        <f>H36*1/H51</f>
        <v>0.0017297588636190455</v>
      </c>
    </row>
    <row r="37" spans="1:9" ht="9" customHeight="1">
      <c r="A37" s="22" t="s">
        <v>15</v>
      </c>
      <c r="B37" s="16">
        <v>0</v>
      </c>
      <c r="C37" s="17">
        <f>B37*1/B51</f>
        <v>0</v>
      </c>
      <c r="D37" s="16">
        <f>Maio!D37+B37</f>
        <v>8670</v>
      </c>
      <c r="E37" s="17">
        <f>D37*1/D51</f>
        <v>0.00025965389902224585</v>
      </c>
      <c r="F37" s="16">
        <v>0</v>
      </c>
      <c r="G37" s="17">
        <f>F37*1/F51</f>
        <v>0</v>
      </c>
      <c r="H37" s="16">
        <f>Maio!H37+F37</f>
        <v>0</v>
      </c>
      <c r="I37" s="17">
        <f>H37*1/H51</f>
        <v>0</v>
      </c>
    </row>
    <row r="38" spans="1:9" ht="9" customHeight="1">
      <c r="A38" s="22" t="s">
        <v>16</v>
      </c>
      <c r="B38" s="16">
        <v>28560</v>
      </c>
      <c r="C38" s="17">
        <f>B38*1/B51</f>
        <v>0.005249193322496764</v>
      </c>
      <c r="D38" s="16">
        <f>Maio!D38+B38</f>
        <v>176360</v>
      </c>
      <c r="E38" s="17">
        <f>D38*1/D51</f>
        <v>0.005281725678381001</v>
      </c>
      <c r="F38" s="16">
        <v>0</v>
      </c>
      <c r="G38" s="17">
        <f>F38*1/F51</f>
        <v>0</v>
      </c>
      <c r="H38" s="16">
        <f>Maio!H38+F38</f>
        <v>18300</v>
      </c>
      <c r="I38" s="17">
        <f>H38*1/H51</f>
        <v>0.0018567918350673705</v>
      </c>
    </row>
    <row r="39" spans="1:9" ht="9" customHeight="1">
      <c r="A39" s="22" t="s">
        <v>17</v>
      </c>
      <c r="B39" s="16">
        <v>4050</v>
      </c>
      <c r="C39" s="17">
        <f>B39*1/B51</f>
        <v>0.000744370901824646</v>
      </c>
      <c r="D39" s="16">
        <f>Maio!D39+B39</f>
        <v>187566</v>
      </c>
      <c r="E39" s="17">
        <f>D39*1/D51</f>
        <v>0.005617329091580918</v>
      </c>
      <c r="F39" s="16">
        <v>33578</v>
      </c>
      <c r="G39" s="17">
        <f>F39*1/F51</f>
        <v>0.018914593664078664</v>
      </c>
      <c r="H39" s="16">
        <f>Maio!H39+F39</f>
        <v>198749</v>
      </c>
      <c r="I39" s="17">
        <f>H39*1/H51</f>
        <v>0.020165875433213378</v>
      </c>
    </row>
    <row r="40" spans="1:9" ht="9" customHeight="1">
      <c r="A40" s="26" t="s">
        <v>29</v>
      </c>
      <c r="B40" s="21">
        <f aca="true" t="shared" si="3" ref="B40:I40">SUM(B31:B39)</f>
        <v>1098209</v>
      </c>
      <c r="C40" s="27">
        <f t="shared" si="3"/>
        <v>0.20184563548689943</v>
      </c>
      <c r="D40" s="21">
        <f t="shared" si="3"/>
        <v>5811631</v>
      </c>
      <c r="E40" s="27">
        <f t="shared" si="3"/>
        <v>0.1740499018256694</v>
      </c>
      <c r="F40" s="21">
        <f t="shared" si="3"/>
        <v>283783</v>
      </c>
      <c r="G40" s="27">
        <f t="shared" si="3"/>
        <v>0.15985586198621823</v>
      </c>
      <c r="H40" s="21">
        <f t="shared" si="3"/>
        <v>1283614</v>
      </c>
      <c r="I40" s="27">
        <f t="shared" si="3"/>
        <v>0.13024065544142993</v>
      </c>
    </row>
    <row r="41" spans="1:9" ht="9" customHeight="1">
      <c r="A41" s="12" t="s">
        <v>18</v>
      </c>
      <c r="B41" s="16"/>
      <c r="C41" s="17"/>
      <c r="D41" s="16"/>
      <c r="E41" s="17"/>
      <c r="F41" s="16"/>
      <c r="G41" s="17"/>
      <c r="H41" s="16"/>
      <c r="I41" s="17"/>
    </row>
    <row r="42" spans="1:9" ht="9" customHeight="1">
      <c r="A42" s="22"/>
      <c r="B42" s="16"/>
      <c r="C42" s="17"/>
      <c r="D42" s="16"/>
      <c r="E42" s="17"/>
      <c r="F42" s="16"/>
      <c r="G42" s="17"/>
      <c r="H42" s="16"/>
      <c r="I42" s="17"/>
    </row>
    <row r="43" spans="1:9" ht="9" customHeight="1">
      <c r="A43" s="22" t="s">
        <v>19</v>
      </c>
      <c r="B43" s="16">
        <v>3000</v>
      </c>
      <c r="C43" s="17">
        <f>B43*1/B51</f>
        <v>0.0005513858532034415</v>
      </c>
      <c r="D43" s="16">
        <f>Maio!D43+B43</f>
        <v>28480</v>
      </c>
      <c r="E43" s="17">
        <f>D43*1/D51</f>
        <v>0.0008529346071688076</v>
      </c>
      <c r="F43" s="16">
        <v>15240</v>
      </c>
      <c r="G43" s="17">
        <f>F43*1/F51</f>
        <v>0.008584740229929087</v>
      </c>
      <c r="H43" s="16">
        <f>Maio!H43+F43</f>
        <v>24290</v>
      </c>
      <c r="I43" s="17">
        <f>H43*1/H51</f>
        <v>0.002464561402939149</v>
      </c>
    </row>
    <row r="44" spans="1:9" ht="9" customHeight="1">
      <c r="A44" s="22" t="s">
        <v>20</v>
      </c>
      <c r="B44" s="16">
        <v>68069</v>
      </c>
      <c r="C44" s="17">
        <f>B44*1/B51</f>
        <v>0.012510761213901687</v>
      </c>
      <c r="D44" s="16">
        <f>Maio!D44+B44</f>
        <v>332465</v>
      </c>
      <c r="E44" s="17">
        <f>D44*1/D51</f>
        <v>0.009956843545378426</v>
      </c>
      <c r="F44" s="16">
        <v>26124</v>
      </c>
      <c r="G44" s="17">
        <f>F44*1/F51</f>
        <v>0.014715731874453243</v>
      </c>
      <c r="H44" s="16">
        <f>Maio!H44+F44</f>
        <v>61556</v>
      </c>
      <c r="I44" s="17">
        <f>H44*1/H51</f>
        <v>0.0062457201201861785</v>
      </c>
    </row>
    <row r="45" spans="1:9" ht="9" customHeight="1">
      <c r="A45" s="22" t="s">
        <v>21</v>
      </c>
      <c r="B45" s="16">
        <v>51408</v>
      </c>
      <c r="C45" s="17">
        <f>B45*1/B51</f>
        <v>0.009448547980494174</v>
      </c>
      <c r="D45" s="16">
        <f>Maio!D45+B45</f>
        <v>202772</v>
      </c>
      <c r="E45" s="17">
        <f>D45*1/D51</f>
        <v>0.00607272669118095</v>
      </c>
      <c r="F45" s="16">
        <v>1000</v>
      </c>
      <c r="G45" s="17">
        <f>F45*1/F51</f>
        <v>0.0005633031646935096</v>
      </c>
      <c r="H45" s="16">
        <f>Maio!H45+F45</f>
        <v>25968</v>
      </c>
      <c r="I45" s="17">
        <f>H45*1/H51</f>
        <v>0.00263481805317101</v>
      </c>
    </row>
    <row r="46" spans="1:9" ht="9" customHeight="1">
      <c r="A46" s="22" t="s">
        <v>22</v>
      </c>
      <c r="B46" s="16">
        <v>4525</v>
      </c>
      <c r="C46" s="17">
        <f>B46*1/B51</f>
        <v>0.000831673661915191</v>
      </c>
      <c r="D46" s="16">
        <f>Maio!D46+B46</f>
        <v>68585</v>
      </c>
      <c r="E46" s="17">
        <f>D46*1/D51</f>
        <v>0.002054021068562945</v>
      </c>
      <c r="F46" s="16">
        <v>29835</v>
      </c>
      <c r="G46" s="17">
        <f>F46*1/F51</f>
        <v>0.01680614991863086</v>
      </c>
      <c r="H46" s="16">
        <f>Maio!H46+F46</f>
        <v>122450</v>
      </c>
      <c r="I46" s="17">
        <f>H46*1/H51</f>
        <v>0.012424271049398881</v>
      </c>
    </row>
    <row r="47" spans="1:9" ht="9" customHeight="1">
      <c r="A47" s="22" t="s">
        <v>35</v>
      </c>
      <c r="B47" s="16">
        <v>0</v>
      </c>
      <c r="C47" s="17">
        <f>B47*1/B51</f>
        <v>0</v>
      </c>
      <c r="D47" s="16">
        <f>Maio!D47+B47</f>
        <v>0</v>
      </c>
      <c r="E47" s="17">
        <f>D47*1/D51</f>
        <v>0</v>
      </c>
      <c r="F47" s="16">
        <v>0</v>
      </c>
      <c r="G47" s="17">
        <f>F47*1/F51</f>
        <v>0</v>
      </c>
      <c r="H47" s="16">
        <f>Maio!H47+F47</f>
        <v>67080</v>
      </c>
      <c r="I47" s="17">
        <f>H47*1/H51</f>
        <v>0.0068062074478862965</v>
      </c>
    </row>
    <row r="48" spans="1:9" ht="9" customHeight="1">
      <c r="A48" s="22" t="s">
        <v>23</v>
      </c>
      <c r="B48" s="16">
        <v>0</v>
      </c>
      <c r="C48" s="17">
        <f>B48*1/B51</f>
        <v>0</v>
      </c>
      <c r="D48" s="16">
        <f>Maio!D48+B48</f>
        <v>0</v>
      </c>
      <c r="E48" s="17">
        <f>D48*1/D51</f>
        <v>0</v>
      </c>
      <c r="F48" s="16">
        <v>0</v>
      </c>
      <c r="G48" s="17">
        <f>F48*1/F51</f>
        <v>0</v>
      </c>
      <c r="H48" s="16">
        <f>Maio!H48+F48</f>
        <v>0</v>
      </c>
      <c r="I48" s="17">
        <f>H48*1/H51</f>
        <v>0</v>
      </c>
    </row>
    <row r="49" spans="1:9" ht="9" customHeight="1">
      <c r="A49" s="10" t="s">
        <v>24</v>
      </c>
      <c r="B49" s="16">
        <v>0</v>
      </c>
      <c r="C49" s="17">
        <f>B49*1/B51</f>
        <v>0</v>
      </c>
      <c r="D49" s="16">
        <f>Maio!D49+B49</f>
        <v>0</v>
      </c>
      <c r="E49" s="17">
        <f>D49*1/D51</f>
        <v>0</v>
      </c>
      <c r="F49" s="16">
        <v>0</v>
      </c>
      <c r="G49" s="17">
        <f>F49*1/F51</f>
        <v>0</v>
      </c>
      <c r="H49" s="16">
        <f>Maio!H49+F49</f>
        <v>0</v>
      </c>
      <c r="I49" s="17">
        <f>H49*1/H51</f>
        <v>0</v>
      </c>
    </row>
    <row r="50" spans="1:9" ht="9" customHeight="1">
      <c r="A50" s="26" t="s">
        <v>29</v>
      </c>
      <c r="B50" s="21">
        <f aca="true" t="shared" si="4" ref="B50:I50">SUM(B43:B49)</f>
        <v>127002</v>
      </c>
      <c r="C50" s="27">
        <f t="shared" si="4"/>
        <v>0.023342368709514495</v>
      </c>
      <c r="D50" s="21">
        <f t="shared" si="4"/>
        <v>632302</v>
      </c>
      <c r="E50" s="27">
        <f t="shared" si="4"/>
        <v>0.018936525912291127</v>
      </c>
      <c r="F50" s="21">
        <f t="shared" si="4"/>
        <v>72199</v>
      </c>
      <c r="G50" s="27">
        <f t="shared" si="4"/>
        <v>0.0406699251877067</v>
      </c>
      <c r="H50" s="21">
        <f t="shared" si="4"/>
        <v>301344</v>
      </c>
      <c r="I50" s="27">
        <f t="shared" si="4"/>
        <v>0.030575578073581515</v>
      </c>
    </row>
    <row r="51" spans="1:9" ht="9" customHeight="1">
      <c r="A51" s="26" t="s">
        <v>36</v>
      </c>
      <c r="B51" s="21">
        <f>SUM(B15+B21+B28+B40+B50)</f>
        <v>5440836</v>
      </c>
      <c r="C51" s="68">
        <f aca="true" t="shared" si="5" ref="C51:I51">SUM(C15+C21+C28+C40+C50)</f>
        <v>1</v>
      </c>
      <c r="D51" s="21">
        <f>SUM(D15+D21+D28+D40+D50)</f>
        <v>33390602</v>
      </c>
      <c r="E51" s="68">
        <f t="shared" si="5"/>
        <v>0.9999999999999999</v>
      </c>
      <c r="F51" s="21">
        <f t="shared" si="5"/>
        <v>1775243</v>
      </c>
      <c r="G51" s="68">
        <f t="shared" si="5"/>
        <v>1</v>
      </c>
      <c r="H51" s="21">
        <f t="shared" si="5"/>
        <v>9855709</v>
      </c>
      <c r="I51" s="68">
        <f t="shared" si="5"/>
        <v>1</v>
      </c>
    </row>
    <row r="52" spans="1:9" ht="9" customHeight="1">
      <c r="A52" s="9"/>
      <c r="B52" s="31"/>
      <c r="C52" s="32"/>
      <c r="D52" s="31"/>
      <c r="E52" s="32"/>
      <c r="F52" s="31"/>
      <c r="G52" s="32"/>
      <c r="H52" s="31"/>
      <c r="I52" s="33"/>
    </row>
    <row r="53" spans="1:9" ht="9" customHeight="1">
      <c r="A53" s="28" t="s">
        <v>37</v>
      </c>
      <c r="B53" s="29">
        <v>0</v>
      </c>
      <c r="C53" s="30"/>
      <c r="D53" s="29">
        <f>Maio!D53+B53</f>
        <v>0</v>
      </c>
      <c r="E53" s="29"/>
      <c r="F53" s="29">
        <v>103620</v>
      </c>
      <c r="G53" s="29"/>
      <c r="H53" s="29">
        <f>Maio!H53+F53</f>
        <v>583228</v>
      </c>
      <c r="I53" s="30"/>
    </row>
    <row r="54" spans="1:9" ht="9" customHeight="1">
      <c r="A54" s="72" t="s">
        <v>42</v>
      </c>
      <c r="B54" s="5"/>
      <c r="C54" s="5"/>
      <c r="D54" s="5"/>
      <c r="E54" s="5"/>
      <c r="F54" s="5"/>
      <c r="G54" s="5"/>
      <c r="H54" s="5"/>
      <c r="I54" s="5"/>
    </row>
  </sheetData>
  <sheetProtection/>
  <mergeCells count="6">
    <mergeCell ref="B7:E7"/>
    <mergeCell ref="F7:I7"/>
    <mergeCell ref="B8:C8"/>
    <mergeCell ref="D8:E8"/>
    <mergeCell ref="F8:G8"/>
    <mergeCell ref="H8:I8"/>
  </mergeCells>
  <printOptions horizontalCentered="1" verticalCentered="1"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I54"/>
  <sheetViews>
    <sheetView zoomScalePageLayoutView="0" workbookViewId="0" topLeftCell="A1">
      <selection activeCell="F59" sqref="F59"/>
    </sheetView>
  </sheetViews>
  <sheetFormatPr defaultColWidth="9.33203125" defaultRowHeight="12.75"/>
  <cols>
    <col min="1" max="1" width="20.5" style="0" customWidth="1"/>
    <col min="2" max="9" width="11.83203125" style="0" customWidth="1"/>
  </cols>
  <sheetData>
    <row r="4" ht="18.75">
      <c r="C4" s="78" t="s">
        <v>49</v>
      </c>
    </row>
    <row r="7" spans="1:9" ht="9" customHeight="1">
      <c r="A7" s="8"/>
      <c r="B7" s="106" t="s">
        <v>39</v>
      </c>
      <c r="C7" s="107"/>
      <c r="D7" s="107"/>
      <c r="E7" s="108"/>
      <c r="F7" s="106" t="s">
        <v>40</v>
      </c>
      <c r="G7" s="107"/>
      <c r="H7" s="107"/>
      <c r="I7" s="108"/>
    </row>
    <row r="8" spans="1:9" ht="9" customHeight="1">
      <c r="A8" s="9" t="s">
        <v>27</v>
      </c>
      <c r="B8" s="106" t="s">
        <v>25</v>
      </c>
      <c r="C8" s="108"/>
      <c r="D8" s="106" t="s">
        <v>26</v>
      </c>
      <c r="E8" s="108"/>
      <c r="F8" s="106" t="s">
        <v>25</v>
      </c>
      <c r="G8" s="108"/>
      <c r="H8" s="106" t="s">
        <v>26</v>
      </c>
      <c r="I8" s="108"/>
    </row>
    <row r="9" spans="1:9" ht="9" customHeight="1">
      <c r="A9" s="12" t="s">
        <v>28</v>
      </c>
      <c r="B9" s="12"/>
      <c r="C9" s="13"/>
      <c r="D9" s="12"/>
      <c r="E9" s="13"/>
      <c r="F9" s="12"/>
      <c r="G9" s="13"/>
      <c r="H9" s="12"/>
      <c r="I9" s="13"/>
    </row>
    <row r="10" spans="1:9" ht="9" customHeight="1">
      <c r="A10" s="11"/>
      <c r="B10" s="12"/>
      <c r="C10" s="12"/>
      <c r="D10" s="12"/>
      <c r="E10" s="12"/>
      <c r="F10" s="14"/>
      <c r="G10" s="12"/>
      <c r="H10" s="12"/>
      <c r="I10" s="12"/>
    </row>
    <row r="11" spans="1:9" ht="9" customHeight="1">
      <c r="A11" s="15" t="s">
        <v>0</v>
      </c>
      <c r="B11" s="16">
        <v>2391190</v>
      </c>
      <c r="C11" s="67">
        <f>B11*1/B51</f>
        <v>0.41083712882199797</v>
      </c>
      <c r="D11" s="16">
        <f>Junho!D11+B11</f>
        <v>14561879</v>
      </c>
      <c r="E11" s="67">
        <f>D11*1/D51</f>
        <v>0.37137334478695444</v>
      </c>
      <c r="F11" s="16">
        <v>797509</v>
      </c>
      <c r="G11" s="67">
        <f>F11*1/F51</f>
        <v>0.42206627556515225</v>
      </c>
      <c r="H11" s="16">
        <f>Junho!H11+F11</f>
        <v>3291934</v>
      </c>
      <c r="I11" s="75">
        <f>H11*1/H51</f>
        <v>0.2802780427550079</v>
      </c>
    </row>
    <row r="12" spans="1:9" ht="9" customHeight="1">
      <c r="A12" s="15" t="s">
        <v>1</v>
      </c>
      <c r="B12" s="16">
        <v>642861</v>
      </c>
      <c r="C12" s="67">
        <f>B12*1/B51</f>
        <v>0.11045176981822374</v>
      </c>
      <c r="D12" s="16">
        <f>Junho!D12+B12</f>
        <v>5001248</v>
      </c>
      <c r="E12" s="67">
        <f>D12*1/D51</f>
        <v>0.12754742694051135</v>
      </c>
      <c r="F12" s="16">
        <v>92294</v>
      </c>
      <c r="G12" s="67">
        <f>F12*1/F51</f>
        <v>0.04884482160954944</v>
      </c>
      <c r="H12" s="16">
        <f>Junho!H12+F12</f>
        <v>978032</v>
      </c>
      <c r="I12" s="75">
        <f>H12*1/H51</f>
        <v>0.08327047100937196</v>
      </c>
    </row>
    <row r="13" spans="1:9" ht="9" customHeight="1">
      <c r="A13" s="15" t="s">
        <v>2</v>
      </c>
      <c r="B13" s="16">
        <v>561</v>
      </c>
      <c r="C13" s="67">
        <f>B13*1/B51</f>
        <v>9.638699947270642E-05</v>
      </c>
      <c r="D13" s="16">
        <f>Junho!D13+B13</f>
        <v>21551</v>
      </c>
      <c r="E13" s="67">
        <f>D13*1/D51</f>
        <v>0.000549617735012333</v>
      </c>
      <c r="F13" s="16">
        <v>11445</v>
      </c>
      <c r="G13" s="67">
        <f>F13*1/F51</f>
        <v>0.006057045781104875</v>
      </c>
      <c r="H13" s="16">
        <f>Junho!H13+F13</f>
        <v>58359</v>
      </c>
      <c r="I13" s="75">
        <f>H13*1/H51</f>
        <v>0.004968734578864432</v>
      </c>
    </row>
    <row r="14" spans="1:9" ht="9" customHeight="1">
      <c r="A14" s="15" t="s">
        <v>3</v>
      </c>
      <c r="B14" s="16">
        <v>769572</v>
      </c>
      <c r="C14" s="67">
        <f>B14*1/B51</f>
        <v>0.13222234573655903</v>
      </c>
      <c r="D14" s="16">
        <f>Junho!D14+B14</f>
        <v>4007135</v>
      </c>
      <c r="E14" s="67">
        <f>D14*1/D51</f>
        <v>0.10219444399743143</v>
      </c>
      <c r="F14" s="16">
        <v>77436</v>
      </c>
      <c r="G14" s="67">
        <f>F14*1/F51</f>
        <v>0.04098151132421469</v>
      </c>
      <c r="H14" s="16">
        <f>Junho!H14+F14</f>
        <v>508890</v>
      </c>
      <c r="I14" s="75">
        <f>H14*1/H51</f>
        <v>0.043327324660092204</v>
      </c>
    </row>
    <row r="15" spans="1:9" ht="9" customHeight="1">
      <c r="A15" s="18" t="s">
        <v>29</v>
      </c>
      <c r="B15" s="21">
        <f aca="true" t="shared" si="0" ref="B15:I15">SUM(B11:B14)</f>
        <v>3804184</v>
      </c>
      <c r="C15" s="27">
        <f t="shared" si="0"/>
        <v>0.6536076313762534</v>
      </c>
      <c r="D15" s="21">
        <f t="shared" si="0"/>
        <v>23591813</v>
      </c>
      <c r="E15" s="27">
        <f t="shared" si="0"/>
        <v>0.6016648334599095</v>
      </c>
      <c r="F15" s="21">
        <f>SUM(F11:F14)</f>
        <v>978684</v>
      </c>
      <c r="G15" s="27">
        <f t="shared" si="0"/>
        <v>0.5179496542800213</v>
      </c>
      <c r="H15" s="21">
        <f t="shared" si="0"/>
        <v>4837215</v>
      </c>
      <c r="I15" s="27">
        <f t="shared" si="0"/>
        <v>0.4118445730033365</v>
      </c>
    </row>
    <row r="16" spans="1:9" ht="9" customHeight="1">
      <c r="A16" s="12" t="s">
        <v>4</v>
      </c>
      <c r="B16" s="23"/>
      <c r="C16" s="24"/>
      <c r="D16" s="23"/>
      <c r="E16" s="24"/>
      <c r="F16" s="23"/>
      <c r="G16" s="24"/>
      <c r="H16" s="23"/>
      <c r="I16" s="24"/>
    </row>
    <row r="17" spans="1:9" ht="9" customHeight="1">
      <c r="A17" s="11"/>
      <c r="B17" s="23"/>
      <c r="C17" s="24"/>
      <c r="D17" s="23"/>
      <c r="E17" s="24"/>
      <c r="F17" s="23"/>
      <c r="G17" s="24"/>
      <c r="H17" s="23"/>
      <c r="I17" s="24"/>
    </row>
    <row r="18" spans="1:9" ht="9" customHeight="1">
      <c r="A18" s="22" t="s">
        <v>30</v>
      </c>
      <c r="B18" s="16">
        <v>242354</v>
      </c>
      <c r="C18" s="17">
        <f>B18*1/B51</f>
        <v>0.04163952739787574</v>
      </c>
      <c r="D18" s="16">
        <f>Junho!D18+B18</f>
        <v>1403657</v>
      </c>
      <c r="E18" s="17">
        <f>D18*1/D51</f>
        <v>0.03579763264229995</v>
      </c>
      <c r="F18" s="16">
        <v>138289</v>
      </c>
      <c r="G18" s="17">
        <f>F18*1/F51</f>
        <v>0.07318678934235143</v>
      </c>
      <c r="H18" s="16">
        <f>Junho!H18+F18</f>
        <v>1501051</v>
      </c>
      <c r="I18" s="17">
        <f>H18*1/H51</f>
        <v>0.12780075066980304</v>
      </c>
    </row>
    <row r="19" spans="1:9" ht="9" customHeight="1">
      <c r="A19" s="10" t="s">
        <v>5</v>
      </c>
      <c r="B19" s="16">
        <v>188670</v>
      </c>
      <c r="C19" s="17">
        <f>B19*1/B51</f>
        <v>0.03241592725582089</v>
      </c>
      <c r="D19" s="16">
        <f>Junho!D19+B19</f>
        <v>2007655</v>
      </c>
      <c r="E19" s="17">
        <f>D19*1/D51</f>
        <v>0.05120146600093663</v>
      </c>
      <c r="F19" s="16">
        <v>75777</v>
      </c>
      <c r="G19" s="17">
        <f>F19*1/F51</f>
        <v>0.04010351753209123</v>
      </c>
      <c r="H19" s="16">
        <f>Junho!H19+F19</f>
        <v>970001</v>
      </c>
      <c r="I19" s="17">
        <f>H19*1/H51</f>
        <v>0.08258670488241879</v>
      </c>
    </row>
    <row r="20" spans="1:9" ht="9" customHeight="1">
      <c r="A20" s="22" t="s">
        <v>6</v>
      </c>
      <c r="B20" s="16">
        <v>29620</v>
      </c>
      <c r="C20" s="17">
        <f>B20*1/B51</f>
        <v>0.005089096121892271</v>
      </c>
      <c r="D20" s="16">
        <f>Junho!D20+B20</f>
        <v>114054</v>
      </c>
      <c r="E20" s="17">
        <f>D20*1/D51</f>
        <v>0.0029087328267410617</v>
      </c>
      <c r="F20" s="16">
        <v>235468</v>
      </c>
      <c r="G20" s="17">
        <f>F20*1/F51</f>
        <v>0.12461690310049828</v>
      </c>
      <c r="H20" s="16">
        <f>Junho!H20+F20</f>
        <v>1343858</v>
      </c>
      <c r="I20" s="17">
        <f>H20*1/H51</f>
        <v>0.11441720580687809</v>
      </c>
    </row>
    <row r="21" spans="1:9" ht="9" customHeight="1">
      <c r="A21" s="25" t="s">
        <v>29</v>
      </c>
      <c r="B21" s="21">
        <f>SUM(B18:B20)</f>
        <v>460644</v>
      </c>
      <c r="C21" s="27">
        <f>SUM(C18:C20)</f>
        <v>0.0791445507755889</v>
      </c>
      <c r="D21" s="21">
        <f aca="true" t="shared" si="1" ref="D21:I21">SUM(D18:D20)</f>
        <v>3525366</v>
      </c>
      <c r="E21" s="27">
        <f t="shared" si="1"/>
        <v>0.08990783146997763</v>
      </c>
      <c r="F21" s="21">
        <f t="shared" si="1"/>
        <v>449534</v>
      </c>
      <c r="G21" s="27">
        <f t="shared" si="1"/>
        <v>0.23790720997494094</v>
      </c>
      <c r="H21" s="21">
        <f t="shared" si="1"/>
        <v>3814910</v>
      </c>
      <c r="I21" s="27">
        <f t="shared" si="1"/>
        <v>0.3248046613590999</v>
      </c>
    </row>
    <row r="22" spans="1:9" ht="9" customHeight="1">
      <c r="A22" s="12" t="s">
        <v>31</v>
      </c>
      <c r="B22" s="23"/>
      <c r="C22" s="24"/>
      <c r="D22" s="23"/>
      <c r="E22" s="24"/>
      <c r="F22" s="23"/>
      <c r="G22" s="24"/>
      <c r="H22" s="23"/>
      <c r="I22" s="24"/>
    </row>
    <row r="23" spans="1:9" ht="9" customHeight="1">
      <c r="A23" s="12"/>
      <c r="B23" s="16"/>
      <c r="C23" s="17"/>
      <c r="D23" s="16"/>
      <c r="E23" s="17"/>
      <c r="F23" s="16"/>
      <c r="G23" s="17"/>
      <c r="H23" s="16"/>
      <c r="I23" s="17"/>
    </row>
    <row r="24" spans="1:9" ht="9" customHeight="1">
      <c r="A24" s="22" t="s">
        <v>7</v>
      </c>
      <c r="B24" s="16">
        <v>211616</v>
      </c>
      <c r="C24" s="17">
        <f>B24*1/B51</f>
        <v>0.036358344528371195</v>
      </c>
      <c r="D24" s="16">
        <f>Junho!D24+B24</f>
        <v>1544262</v>
      </c>
      <c r="E24" s="17">
        <f>D24*1/D51</f>
        <v>0.03938349880310033</v>
      </c>
      <c r="F24" s="16">
        <v>22391</v>
      </c>
      <c r="G24" s="17">
        <f>F24*1/F51</f>
        <v>0.01185000542461505</v>
      </c>
      <c r="H24" s="16">
        <f>Junho!H24+F24</f>
        <v>229159</v>
      </c>
      <c r="I24" s="17">
        <f>H24*1/H51</f>
        <v>0.019510790920988955</v>
      </c>
    </row>
    <row r="25" spans="1:9" ht="9" customHeight="1">
      <c r="A25" s="22" t="s">
        <v>8</v>
      </c>
      <c r="B25" s="16">
        <v>352545</v>
      </c>
      <c r="C25" s="17">
        <f>B25*1/B51</f>
        <v>0.0605717553103481</v>
      </c>
      <c r="D25" s="16">
        <f>Junho!D25+B25</f>
        <v>2767092</v>
      </c>
      <c r="E25" s="17">
        <f>D25*1/D51</f>
        <v>0.0705694787996263</v>
      </c>
      <c r="F25" s="16">
        <v>81302</v>
      </c>
      <c r="G25" s="17">
        <f>F25*1/F51</f>
        <v>0.04302751735215278</v>
      </c>
      <c r="H25" s="16">
        <f>Junho!H25+F25</f>
        <v>732497</v>
      </c>
      <c r="I25" s="17">
        <f>H25*1/H51</f>
        <v>0.062365413609117015</v>
      </c>
    </row>
    <row r="26" spans="1:9" ht="9" customHeight="1">
      <c r="A26" s="22" t="s">
        <v>32</v>
      </c>
      <c r="B26" s="16">
        <v>39117</v>
      </c>
      <c r="C26" s="17">
        <f>B26*1/B51</f>
        <v>0.006720802599596893</v>
      </c>
      <c r="D26" s="16">
        <f>Junho!D26+B26</f>
        <v>331782</v>
      </c>
      <c r="E26" s="17">
        <f>D26*1/D51</f>
        <v>0.008461476096601635</v>
      </c>
      <c r="F26" s="16">
        <v>40834</v>
      </c>
      <c r="G26" s="17">
        <f>F26*1/F51</f>
        <v>0.02161060790088567</v>
      </c>
      <c r="H26" s="16">
        <f>Junho!H26+F26</f>
        <v>200366</v>
      </c>
      <c r="I26" s="17">
        <f>H26*1/H51</f>
        <v>0.017059330568185725</v>
      </c>
    </row>
    <row r="27" spans="1:9" ht="9" customHeight="1">
      <c r="A27" s="22" t="s">
        <v>33</v>
      </c>
      <c r="B27" s="16">
        <v>26600</v>
      </c>
      <c r="C27" s="17">
        <f>B27*1/B51</f>
        <v>0.004570221365372532</v>
      </c>
      <c r="D27" s="16">
        <f>Junho!D27+B27</f>
        <v>81060</v>
      </c>
      <c r="E27" s="17">
        <f>D27*1/D51</f>
        <v>0.002067282891749789</v>
      </c>
      <c r="F27" s="16">
        <v>18100</v>
      </c>
      <c r="G27" s="17">
        <f>F27*1/F51</f>
        <v>0.009579076333595303</v>
      </c>
      <c r="H27" s="16">
        <f>Junho!H27+F27</f>
        <v>47449</v>
      </c>
      <c r="I27" s="17">
        <f>H27*1/H51</f>
        <v>0.004039847958884464</v>
      </c>
    </row>
    <row r="28" spans="1:9" ht="9" customHeight="1">
      <c r="A28" s="25" t="s">
        <v>29</v>
      </c>
      <c r="B28" s="21">
        <f aca="true" t="shared" si="2" ref="B28:I28">SUM(B24:B27)</f>
        <v>629878</v>
      </c>
      <c r="C28" s="27">
        <f t="shared" si="2"/>
        <v>0.10822112380368873</v>
      </c>
      <c r="D28" s="21">
        <f t="shared" si="2"/>
        <v>4724196</v>
      </c>
      <c r="E28" s="27">
        <f t="shared" si="2"/>
        <v>0.12048173659107805</v>
      </c>
      <c r="F28" s="21">
        <f t="shared" si="2"/>
        <v>162627</v>
      </c>
      <c r="G28" s="27">
        <f t="shared" si="2"/>
        <v>0.08606720701124881</v>
      </c>
      <c r="H28" s="21">
        <f t="shared" si="2"/>
        <v>1209471</v>
      </c>
      <c r="I28" s="27">
        <f t="shared" si="2"/>
        <v>0.10297538305717616</v>
      </c>
    </row>
    <row r="29" spans="1:9" ht="9" customHeight="1">
      <c r="A29" s="12" t="s">
        <v>9</v>
      </c>
      <c r="B29" s="16"/>
      <c r="C29" s="17"/>
      <c r="D29" s="16"/>
      <c r="E29" s="17"/>
      <c r="F29" s="16"/>
      <c r="G29" s="17"/>
      <c r="H29" s="16"/>
      <c r="I29" s="17"/>
    </row>
    <row r="30" spans="1:9" ht="9" customHeight="1">
      <c r="A30" s="13"/>
      <c r="B30" s="16"/>
      <c r="C30" s="17"/>
      <c r="D30" s="16"/>
      <c r="E30" s="17"/>
      <c r="F30" s="16"/>
      <c r="G30" s="17"/>
      <c r="H30" s="16"/>
      <c r="I30" s="17"/>
    </row>
    <row r="31" spans="1:9" ht="9" customHeight="1">
      <c r="A31" s="22" t="s">
        <v>10</v>
      </c>
      <c r="B31" s="16">
        <v>245372</v>
      </c>
      <c r="C31" s="17">
        <f>B31*1/B51</f>
        <v>0.04215805852872891</v>
      </c>
      <c r="D31" s="16">
        <f>Junho!D31+B31</f>
        <v>2715862</v>
      </c>
      <c r="E31" s="17">
        <f>D31*1/D51</f>
        <v>0.06926295397179084</v>
      </c>
      <c r="F31" s="16">
        <v>92406</v>
      </c>
      <c r="G31" s="17">
        <f>F31*1/F51</f>
        <v>0.048904095452055665</v>
      </c>
      <c r="H31" s="16">
        <f>Junho!H31+F31</f>
        <v>517639</v>
      </c>
      <c r="I31" s="17">
        <f>H31*1/H51</f>
        <v>0.04407222191382316</v>
      </c>
    </row>
    <row r="32" spans="1:9" ht="9" customHeight="1">
      <c r="A32" s="22" t="s">
        <v>11</v>
      </c>
      <c r="B32" s="16">
        <v>234008</v>
      </c>
      <c r="C32" s="17">
        <f>B32*1/B51</f>
        <v>0.040205577491281785</v>
      </c>
      <c r="D32" s="16">
        <f>Junho!D32+B32</f>
        <v>1704702</v>
      </c>
      <c r="E32" s="17">
        <f>D32*1/D51</f>
        <v>0.04347521934532012</v>
      </c>
      <c r="F32" s="16">
        <v>32900</v>
      </c>
      <c r="G32" s="17">
        <f>F32*1/F51</f>
        <v>0.017411691236203616</v>
      </c>
      <c r="H32" s="16">
        <f>Junho!H32+F32</f>
        <v>256292</v>
      </c>
      <c r="I32" s="17">
        <f>H32*1/H51</f>
        <v>0.02182091747093547</v>
      </c>
    </row>
    <row r="33" spans="1:9" ht="9" customHeight="1">
      <c r="A33" s="22" t="s">
        <v>12</v>
      </c>
      <c r="B33" s="16">
        <v>38860</v>
      </c>
      <c r="C33" s="17">
        <f>B33*1/B51</f>
        <v>0.00667664670144273</v>
      </c>
      <c r="D33" s="16">
        <f>Junho!D33+B33</f>
        <v>760394</v>
      </c>
      <c r="E33" s="17">
        <f>D33*1/D51</f>
        <v>0.019392419284347266</v>
      </c>
      <c r="F33" s="16">
        <v>26886</v>
      </c>
      <c r="G33" s="17">
        <f>F33*1/F51</f>
        <v>0.014228897585913995</v>
      </c>
      <c r="H33" s="16">
        <f>Junho!H33+F33</f>
        <v>120676</v>
      </c>
      <c r="I33" s="17">
        <f>H33*1/H51</f>
        <v>0.010274456622612524</v>
      </c>
    </row>
    <row r="34" spans="1:9" ht="9" customHeight="1">
      <c r="A34" s="22" t="s">
        <v>34</v>
      </c>
      <c r="B34" s="16">
        <v>79560</v>
      </c>
      <c r="C34" s="17">
        <f>B34*1/B51</f>
        <v>0.013669429016129274</v>
      </c>
      <c r="D34" s="16">
        <f>Junho!D34+B34</f>
        <v>474046</v>
      </c>
      <c r="E34" s="17">
        <f>D34*1/D51</f>
        <v>0.01208965193316581</v>
      </c>
      <c r="F34" s="16">
        <v>15340</v>
      </c>
      <c r="G34" s="17">
        <f>F34*1/F51</f>
        <v>0.008118399500406185</v>
      </c>
      <c r="H34" s="16">
        <f>Junho!H34+F34</f>
        <v>288542</v>
      </c>
      <c r="I34" s="17">
        <f>H34*1/H51</f>
        <v>0.02456670972523006</v>
      </c>
    </row>
    <row r="35" spans="1:9" ht="9" customHeight="1">
      <c r="A35" s="22" t="s">
        <v>13</v>
      </c>
      <c r="B35" s="16">
        <v>92000</v>
      </c>
      <c r="C35" s="17">
        <f>B35*1/B51</f>
        <v>0.015806780662190715</v>
      </c>
      <c r="D35" s="16">
        <f>Junho!D35+B35</f>
        <v>371831</v>
      </c>
      <c r="E35" s="17">
        <f>D35*1/D51</f>
        <v>0.00948285054184821</v>
      </c>
      <c r="F35" s="16">
        <v>7000</v>
      </c>
      <c r="G35" s="17">
        <f>F35*1/F51</f>
        <v>0.0037046151566390672</v>
      </c>
      <c r="H35" s="16">
        <f>Junho!H35+F35</f>
        <v>40900</v>
      </c>
      <c r="I35" s="17">
        <f>H35*1/H51</f>
        <v>0.0034822605643612</v>
      </c>
    </row>
    <row r="36" spans="1:9" ht="9" customHeight="1">
      <c r="A36" s="22" t="s">
        <v>14</v>
      </c>
      <c r="B36" s="16">
        <v>16550</v>
      </c>
      <c r="C36" s="17">
        <f>B36*1/B51</f>
        <v>0.0028435023908614816</v>
      </c>
      <c r="D36" s="16">
        <f>Junho!D36+B36</f>
        <v>118550</v>
      </c>
      <c r="E36" s="17">
        <f>D36*1/D51</f>
        <v>0.0030233948534041143</v>
      </c>
      <c r="F36" s="16">
        <v>2400</v>
      </c>
      <c r="G36" s="17">
        <f>F36*1/F51</f>
        <v>0.0012701537679905373</v>
      </c>
      <c r="H36" s="16">
        <f>Junho!H36+F36</f>
        <v>19448</v>
      </c>
      <c r="I36" s="17">
        <f>H36*1/H51</f>
        <v>0.0016558191553960053</v>
      </c>
    </row>
    <row r="37" spans="1:9" ht="9" customHeight="1">
      <c r="A37" s="22" t="s">
        <v>15</v>
      </c>
      <c r="B37" s="16">
        <v>0</v>
      </c>
      <c r="C37" s="17">
        <f>B37*1/B51</f>
        <v>0</v>
      </c>
      <c r="D37" s="16">
        <f>Junho!D37+B37</f>
        <v>8670</v>
      </c>
      <c r="E37" s="17">
        <f>D37*1/D51</f>
        <v>0.0002211120487474793</v>
      </c>
      <c r="F37" s="16">
        <v>0</v>
      </c>
      <c r="G37" s="17">
        <f>F37*1/F51</f>
        <v>0</v>
      </c>
      <c r="H37" s="16">
        <f>Junho!H37+F37</f>
        <v>0</v>
      </c>
      <c r="I37" s="17">
        <f>H37*1/H51</f>
        <v>0</v>
      </c>
    </row>
    <row r="38" spans="1:9" ht="9" customHeight="1">
      <c r="A38" s="22" t="s">
        <v>16</v>
      </c>
      <c r="B38" s="16">
        <v>24515</v>
      </c>
      <c r="C38" s="17">
        <f>B38*1/B51</f>
        <v>0.004211991607973971</v>
      </c>
      <c r="D38" s="16">
        <f>Junho!D38+B38</f>
        <v>200875</v>
      </c>
      <c r="E38" s="17">
        <f>D38*1/D51</f>
        <v>0.0051229391917127914</v>
      </c>
      <c r="F38" s="16">
        <v>900</v>
      </c>
      <c r="G38" s="17">
        <f>F38*1/F51</f>
        <v>0.0004763076629964515</v>
      </c>
      <c r="H38" s="16">
        <f>Junho!H38+F38</f>
        <v>19200</v>
      </c>
      <c r="I38" s="17">
        <f>H38*1/H51</f>
        <v>0.0016347042258125926</v>
      </c>
    </row>
    <row r="39" spans="1:9" ht="9" customHeight="1">
      <c r="A39" s="22" t="s">
        <v>17</v>
      </c>
      <c r="B39" s="16">
        <v>41310</v>
      </c>
      <c r="C39" s="17">
        <f>B39*1/B51</f>
        <v>0.0070975881429902</v>
      </c>
      <c r="D39" s="16">
        <f>Junho!D39+B39</f>
        <v>228876</v>
      </c>
      <c r="E39" s="17">
        <f>D39*1/D51</f>
        <v>0.0058370520494957405</v>
      </c>
      <c r="F39" s="16">
        <v>52942</v>
      </c>
      <c r="G39" s="17">
        <f>F39*1/F51</f>
        <v>0.02801853366039793</v>
      </c>
      <c r="H39" s="16">
        <f>Junho!H39+F39</f>
        <v>251691</v>
      </c>
      <c r="I39" s="17">
        <f>H39*1/H51</f>
        <v>0.021429184442656107</v>
      </c>
    </row>
    <row r="40" spans="1:9" ht="9" customHeight="1">
      <c r="A40" s="26" t="s">
        <v>29</v>
      </c>
      <c r="B40" s="21">
        <f aca="true" t="shared" si="3" ref="B40:I40">SUM(B31:B39)</f>
        <v>772175</v>
      </c>
      <c r="C40" s="27">
        <f t="shared" si="3"/>
        <v>0.13266957454159906</v>
      </c>
      <c r="D40" s="21">
        <f t="shared" si="3"/>
        <v>6583806</v>
      </c>
      <c r="E40" s="27">
        <f t="shared" si="3"/>
        <v>0.1679075932198324</v>
      </c>
      <c r="F40" s="21">
        <f t="shared" si="3"/>
        <v>230774</v>
      </c>
      <c r="G40" s="27">
        <f t="shared" si="3"/>
        <v>0.12213269402260345</v>
      </c>
      <c r="H40" s="21">
        <f t="shared" si="3"/>
        <v>1514388</v>
      </c>
      <c r="I40" s="27">
        <f t="shared" si="3"/>
        <v>0.12893627412082712</v>
      </c>
    </row>
    <row r="41" spans="1:9" ht="9" customHeight="1">
      <c r="A41" s="12" t="s">
        <v>18</v>
      </c>
      <c r="B41" s="16"/>
      <c r="C41" s="17"/>
      <c r="D41" s="16"/>
      <c r="E41" s="17"/>
      <c r="F41" s="16"/>
      <c r="G41" s="17"/>
      <c r="H41" s="16"/>
      <c r="I41" s="17"/>
    </row>
    <row r="42" spans="1:9" ht="9" customHeight="1">
      <c r="A42" s="22"/>
      <c r="B42" s="16"/>
      <c r="C42" s="17"/>
      <c r="D42" s="16"/>
      <c r="E42" s="17"/>
      <c r="F42" s="16"/>
      <c r="G42" s="17"/>
      <c r="H42" s="16"/>
      <c r="I42" s="17"/>
    </row>
    <row r="43" spans="1:9" ht="9" customHeight="1">
      <c r="A43" s="22" t="s">
        <v>19</v>
      </c>
      <c r="B43" s="16">
        <v>0</v>
      </c>
      <c r="C43" s="17">
        <f>B43*1/B51</f>
        <v>0</v>
      </c>
      <c r="D43" s="16">
        <f>Junho!D43+B43</f>
        <v>28480</v>
      </c>
      <c r="E43" s="17">
        <f>D43*1/D51</f>
        <v>0.0007263288521716506</v>
      </c>
      <c r="F43" s="16">
        <v>1100</v>
      </c>
      <c r="G43" s="17">
        <f>F43*1/F51</f>
        <v>0.0005821538103289963</v>
      </c>
      <c r="H43" s="16">
        <f>Junho!H43+F43</f>
        <v>25390</v>
      </c>
      <c r="I43" s="17">
        <f>H43*1/H51</f>
        <v>0.002161726056946965</v>
      </c>
    </row>
    <row r="44" spans="1:9" ht="9" customHeight="1">
      <c r="A44" s="22" t="s">
        <v>20</v>
      </c>
      <c r="B44" s="16">
        <v>98506</v>
      </c>
      <c r="C44" s="17">
        <f>B44*1/B51</f>
        <v>0.016924594955540852</v>
      </c>
      <c r="D44" s="16">
        <f>Junho!D44+B44</f>
        <v>430971</v>
      </c>
      <c r="E44" s="17">
        <f>D44*1/D51</f>
        <v>0.010991105047375998</v>
      </c>
      <c r="F44" s="16">
        <v>14466</v>
      </c>
      <c r="G44" s="17">
        <f>F44*1/F51</f>
        <v>0.007655851836562964</v>
      </c>
      <c r="H44" s="16">
        <f>Junho!H44+F44</f>
        <v>76022</v>
      </c>
      <c r="I44" s="17">
        <f>H44*1/H51</f>
        <v>0.006472577325766923</v>
      </c>
    </row>
    <row r="45" spans="1:9" ht="9" customHeight="1">
      <c r="A45" s="22" t="s">
        <v>21</v>
      </c>
      <c r="B45" s="16">
        <v>49800</v>
      </c>
      <c r="C45" s="17">
        <f>B45*1/B51</f>
        <v>0.008556279097577148</v>
      </c>
      <c r="D45" s="16">
        <f>Junho!D45+B45</f>
        <v>252572</v>
      </c>
      <c r="E45" s="17">
        <f>D45*1/D51</f>
        <v>0.006441373976499232</v>
      </c>
      <c r="F45" s="16">
        <v>3410</v>
      </c>
      <c r="G45" s="17">
        <f>F45*1/F51</f>
        <v>0.0018046768120198885</v>
      </c>
      <c r="H45" s="16">
        <f>Junho!H45+F45</f>
        <v>29378</v>
      </c>
      <c r="I45" s="17">
        <f>H45*1/H51</f>
        <v>0.002501267747183456</v>
      </c>
    </row>
    <row r="46" spans="1:9" ht="9" customHeight="1">
      <c r="A46" s="22" t="s">
        <v>22</v>
      </c>
      <c r="B46" s="16">
        <v>5100</v>
      </c>
      <c r="C46" s="17">
        <f>B46*1/B51</f>
        <v>0.0008762454497518765</v>
      </c>
      <c r="D46" s="16">
        <f>Junho!D46+B46</f>
        <v>73685</v>
      </c>
      <c r="E46" s="17">
        <f>D46*1/D51</f>
        <v>0.0018791973831554802</v>
      </c>
      <c r="F46" s="16">
        <v>28140</v>
      </c>
      <c r="G46" s="17">
        <f>F46*1/F51</f>
        <v>0.014892552929689051</v>
      </c>
      <c r="H46" s="16">
        <f>Junho!H46+F46</f>
        <v>150590</v>
      </c>
      <c r="I46" s="17">
        <f>H46*1/H51</f>
        <v>0.01282135986276658</v>
      </c>
    </row>
    <row r="47" spans="1:9" ht="9" customHeight="1">
      <c r="A47" s="22" t="s">
        <v>35</v>
      </c>
      <c r="B47" s="16">
        <v>0</v>
      </c>
      <c r="C47" s="17">
        <f>B47*1/B51</f>
        <v>0</v>
      </c>
      <c r="D47" s="16">
        <f>Junho!D47+B47</f>
        <v>0</v>
      </c>
      <c r="E47" s="17">
        <f>D47*1/D51</f>
        <v>0</v>
      </c>
      <c r="F47" s="16">
        <v>20800</v>
      </c>
      <c r="G47" s="17">
        <f>F47*1/F51</f>
        <v>0.011007999322584658</v>
      </c>
      <c r="H47" s="16">
        <f>Junho!H47+F47</f>
        <v>87880</v>
      </c>
      <c r="I47" s="17">
        <f>H47*1/H51</f>
        <v>0.007482177466896388</v>
      </c>
    </row>
    <row r="48" spans="1:9" ht="9" customHeight="1">
      <c r="A48" s="22" t="s">
        <v>23</v>
      </c>
      <c r="B48" s="16">
        <v>0</v>
      </c>
      <c r="C48" s="17">
        <f>B48*1/B51</f>
        <v>0</v>
      </c>
      <c r="D48" s="16">
        <f>Junho!D48+B48</f>
        <v>0</v>
      </c>
      <c r="E48" s="17">
        <f>D48*1/D51</f>
        <v>0</v>
      </c>
      <c r="F48" s="16">
        <v>0</v>
      </c>
      <c r="G48" s="17">
        <f>F48*1/F51</f>
        <v>0</v>
      </c>
      <c r="H48" s="16">
        <f>Junho!H48+F48</f>
        <v>0</v>
      </c>
      <c r="I48" s="17">
        <f>H48*1/H51</f>
        <v>0</v>
      </c>
    </row>
    <row r="49" spans="1:9" ht="9" customHeight="1">
      <c r="A49" s="10" t="s">
        <v>24</v>
      </c>
      <c r="B49" s="16">
        <v>0</v>
      </c>
      <c r="C49" s="17">
        <f>B49*1/B51</f>
        <v>0</v>
      </c>
      <c r="D49" s="16">
        <f>Junho!D49+B49</f>
        <v>0</v>
      </c>
      <c r="E49" s="17">
        <f>D49*1/D51</f>
        <v>0</v>
      </c>
      <c r="F49" s="16">
        <v>0</v>
      </c>
      <c r="G49" s="17">
        <f>F49*1/F51</f>
        <v>0</v>
      </c>
      <c r="H49" s="16">
        <f>Junho!H49+F49</f>
        <v>0</v>
      </c>
      <c r="I49" s="17">
        <f>H49*1/H51</f>
        <v>0</v>
      </c>
    </row>
    <row r="50" spans="1:9" ht="9" customHeight="1">
      <c r="A50" s="26" t="s">
        <v>29</v>
      </c>
      <c r="B50" s="21">
        <f aca="true" t="shared" si="4" ref="B50:I50">SUM(B43:B49)</f>
        <v>153406</v>
      </c>
      <c r="C50" s="27">
        <f t="shared" si="4"/>
        <v>0.026357119502869876</v>
      </c>
      <c r="D50" s="21">
        <f t="shared" si="4"/>
        <v>785708</v>
      </c>
      <c r="E50" s="27">
        <f t="shared" si="4"/>
        <v>0.02003800525920236</v>
      </c>
      <c r="F50" s="21">
        <f t="shared" si="4"/>
        <v>67916</v>
      </c>
      <c r="G50" s="27">
        <f t="shared" si="4"/>
        <v>0.03594323471118556</v>
      </c>
      <c r="H50" s="21">
        <f t="shared" si="4"/>
        <v>369260</v>
      </c>
      <c r="I50" s="27">
        <f t="shared" si="4"/>
        <v>0.031439108459560314</v>
      </c>
    </row>
    <row r="51" spans="1:9" ht="9" customHeight="1">
      <c r="A51" s="26" t="s">
        <v>36</v>
      </c>
      <c r="B51" s="21">
        <f aca="true" t="shared" si="5" ref="B51:I51">SUM(B15+B21+B28+B40+B50)</f>
        <v>5820287</v>
      </c>
      <c r="C51" s="68">
        <f t="shared" si="5"/>
        <v>1</v>
      </c>
      <c r="D51" s="21">
        <f t="shared" si="5"/>
        <v>39210889</v>
      </c>
      <c r="E51" s="68">
        <f t="shared" si="5"/>
        <v>1</v>
      </c>
      <c r="F51" s="21">
        <f t="shared" si="5"/>
        <v>1889535</v>
      </c>
      <c r="G51" s="68">
        <f t="shared" si="5"/>
        <v>1</v>
      </c>
      <c r="H51" s="21">
        <f t="shared" si="5"/>
        <v>11745244</v>
      </c>
      <c r="I51" s="68">
        <f t="shared" si="5"/>
        <v>1</v>
      </c>
    </row>
    <row r="52" spans="1:9" ht="9" customHeight="1">
      <c r="A52" s="9"/>
      <c r="B52" s="31"/>
      <c r="C52" s="32"/>
      <c r="D52" s="31"/>
      <c r="E52" s="32"/>
      <c r="F52" s="31"/>
      <c r="G52" s="32"/>
      <c r="H52" s="31"/>
      <c r="I52" s="33"/>
    </row>
    <row r="53" spans="1:9" ht="9" customHeight="1">
      <c r="A53" s="28" t="s">
        <v>37</v>
      </c>
      <c r="B53" s="29">
        <v>0</v>
      </c>
      <c r="C53" s="30"/>
      <c r="D53" s="29">
        <f>Junho!D53+B53</f>
        <v>0</v>
      </c>
      <c r="E53" s="29"/>
      <c r="F53" s="29">
        <v>139320</v>
      </c>
      <c r="G53" s="29"/>
      <c r="H53" s="29">
        <f>Junho!H53+F53</f>
        <v>722548</v>
      </c>
      <c r="I53" s="30"/>
    </row>
    <row r="54" spans="1:9" ht="12.75">
      <c r="A54" s="72" t="s">
        <v>38</v>
      </c>
      <c r="B54" s="5"/>
      <c r="C54" s="5"/>
      <c r="D54" s="5"/>
      <c r="E54" s="5"/>
      <c r="F54" s="5"/>
      <c r="G54" s="5"/>
      <c r="H54" s="5"/>
      <c r="I54" s="5"/>
    </row>
  </sheetData>
  <sheetProtection/>
  <mergeCells count="6">
    <mergeCell ref="B7:E7"/>
    <mergeCell ref="F7:I7"/>
    <mergeCell ref="B8:C8"/>
    <mergeCell ref="D8:E8"/>
    <mergeCell ref="F8:G8"/>
    <mergeCell ref="H8:I8"/>
  </mergeCells>
  <printOptions horizontalCentered="1" verticalCentered="1"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I54"/>
  <sheetViews>
    <sheetView zoomScalePageLayoutView="0" workbookViewId="0" topLeftCell="A1">
      <selection activeCell="F54" sqref="F54"/>
    </sheetView>
  </sheetViews>
  <sheetFormatPr defaultColWidth="9.33203125" defaultRowHeight="12.75"/>
  <cols>
    <col min="1" max="1" width="20.5" style="0" customWidth="1"/>
    <col min="2" max="9" width="11.83203125" style="0" customWidth="1"/>
  </cols>
  <sheetData>
    <row r="4" ht="18.75">
      <c r="C4" s="78" t="s">
        <v>50</v>
      </c>
    </row>
    <row r="7" spans="1:9" ht="9" customHeight="1">
      <c r="A7" s="8"/>
      <c r="B7" s="106" t="s">
        <v>39</v>
      </c>
      <c r="C7" s="107"/>
      <c r="D7" s="107"/>
      <c r="E7" s="108"/>
      <c r="F7" s="106" t="s">
        <v>40</v>
      </c>
      <c r="G7" s="107"/>
      <c r="H7" s="107"/>
      <c r="I7" s="108"/>
    </row>
    <row r="8" spans="1:9" ht="9" customHeight="1">
      <c r="A8" s="9" t="s">
        <v>27</v>
      </c>
      <c r="B8" s="106" t="s">
        <v>25</v>
      </c>
      <c r="C8" s="108"/>
      <c r="D8" s="106" t="s">
        <v>26</v>
      </c>
      <c r="E8" s="108"/>
      <c r="F8" s="106" t="s">
        <v>25</v>
      </c>
      <c r="G8" s="108"/>
      <c r="H8" s="106" t="s">
        <v>26</v>
      </c>
      <c r="I8" s="108"/>
    </row>
    <row r="9" spans="1:9" ht="9" customHeight="1">
      <c r="A9" s="12" t="s">
        <v>28</v>
      </c>
      <c r="B9" s="12"/>
      <c r="C9" s="13"/>
      <c r="D9" s="12"/>
      <c r="E9" s="13"/>
      <c r="F9" s="12"/>
      <c r="G9" s="13"/>
      <c r="H9" s="12"/>
      <c r="I9" s="13"/>
    </row>
    <row r="10" spans="1:9" ht="9" customHeight="1">
      <c r="A10" s="11"/>
      <c r="B10" s="12"/>
      <c r="C10" s="12"/>
      <c r="D10" s="12"/>
      <c r="E10" s="12"/>
      <c r="F10" s="14"/>
      <c r="G10" s="12"/>
      <c r="H10" s="12"/>
      <c r="I10" s="12"/>
    </row>
    <row r="11" spans="1:9" ht="9" customHeight="1">
      <c r="A11" s="15" t="s">
        <v>0</v>
      </c>
      <c r="B11" s="16">
        <v>1762561</v>
      </c>
      <c r="C11" s="67">
        <f>B11*1/B51</f>
        <v>0.29993477388933953</v>
      </c>
      <c r="D11" s="16">
        <f>Julho!D11+B11</f>
        <v>16324440</v>
      </c>
      <c r="E11" s="67">
        <f>D11*1/D51</f>
        <v>0.3620623691290931</v>
      </c>
      <c r="F11" s="16">
        <v>566554</v>
      </c>
      <c r="G11" s="67">
        <f>F11*1/F51</f>
        <v>0.33865829974470046</v>
      </c>
      <c r="H11" s="16">
        <f>Julho!H11+F11</f>
        <v>3858488</v>
      </c>
      <c r="I11" s="67">
        <f>H11*1/H51</f>
        <v>0.2875567113008835</v>
      </c>
    </row>
    <row r="12" spans="1:9" ht="9" customHeight="1">
      <c r="A12" s="15" t="s">
        <v>1</v>
      </c>
      <c r="B12" s="16">
        <v>1054328</v>
      </c>
      <c r="C12" s="67">
        <f>B12*1/B51</f>
        <v>0.17941485729299558</v>
      </c>
      <c r="D12" s="16">
        <f>Julho!D12+B12</f>
        <v>6055576</v>
      </c>
      <c r="E12" s="67">
        <f>D12*1/D51</f>
        <v>0.13430758990821598</v>
      </c>
      <c r="F12" s="16">
        <v>53758</v>
      </c>
      <c r="G12" s="67">
        <f>F12*1/F51</f>
        <v>0.03213390581952578</v>
      </c>
      <c r="H12" s="16">
        <f>Julho!H12+F12</f>
        <v>1031790</v>
      </c>
      <c r="I12" s="67">
        <f>H12*1/H51</f>
        <v>0.07689492338790183</v>
      </c>
    </row>
    <row r="13" spans="1:9" ht="9" customHeight="1">
      <c r="A13" s="15" t="s">
        <v>2</v>
      </c>
      <c r="B13" s="16">
        <v>0</v>
      </c>
      <c r="C13" s="67">
        <f>B13*1/B51</f>
        <v>0</v>
      </c>
      <c r="D13" s="16">
        <f>Julho!D13+B13</f>
        <v>21551</v>
      </c>
      <c r="E13" s="67">
        <f>D13*1/D51</f>
        <v>0.0004779830804058875</v>
      </c>
      <c r="F13" s="16">
        <v>6650</v>
      </c>
      <c r="G13" s="67">
        <f>F13*1/F51</f>
        <v>0.003975045085379784</v>
      </c>
      <c r="H13" s="16">
        <f>Julho!H13+F13</f>
        <v>65009</v>
      </c>
      <c r="I13" s="67">
        <f>H13*1/H51</f>
        <v>0.00484484446885908</v>
      </c>
    </row>
    <row r="14" spans="1:9" ht="9" customHeight="1">
      <c r="A14" s="15" t="s">
        <v>3</v>
      </c>
      <c r="B14" s="16">
        <v>309428</v>
      </c>
      <c r="C14" s="67">
        <f>B14*1/B51</f>
        <v>0.052655322122202045</v>
      </c>
      <c r="D14" s="16">
        <f>Julho!D14+B14</f>
        <v>4316563</v>
      </c>
      <c r="E14" s="67">
        <f>D14*1/D51</f>
        <v>0.09573774207721586</v>
      </c>
      <c r="F14" s="16">
        <v>31610</v>
      </c>
      <c r="G14" s="67">
        <f>F14*1/F51</f>
        <v>0.018894913556218793</v>
      </c>
      <c r="H14" s="16">
        <f>Julho!H14+F14</f>
        <v>540500</v>
      </c>
      <c r="I14" s="67">
        <f>H14*1/H51</f>
        <v>0.04028116776782188</v>
      </c>
    </row>
    <row r="15" spans="1:9" s="65" customFormat="1" ht="9" customHeight="1">
      <c r="A15" s="18" t="s">
        <v>29</v>
      </c>
      <c r="B15" s="21">
        <f aca="true" t="shared" si="0" ref="B15:I15">SUM(B11:B14)</f>
        <v>3126317</v>
      </c>
      <c r="C15" s="27">
        <f t="shared" si="0"/>
        <v>0.5320049533045371</v>
      </c>
      <c r="D15" s="21">
        <f t="shared" si="0"/>
        <v>26718130</v>
      </c>
      <c r="E15" s="27">
        <f t="shared" si="0"/>
        <v>0.5925856841949309</v>
      </c>
      <c r="F15" s="21">
        <f t="shared" si="0"/>
        <v>658572</v>
      </c>
      <c r="G15" s="27">
        <f t="shared" si="0"/>
        <v>0.39366216420582484</v>
      </c>
      <c r="H15" s="21">
        <f t="shared" si="0"/>
        <v>5495787</v>
      </c>
      <c r="I15" s="27">
        <f t="shared" si="0"/>
        <v>0.4095776469254663</v>
      </c>
    </row>
    <row r="16" spans="1:9" ht="9" customHeight="1">
      <c r="A16" s="12" t="s">
        <v>4</v>
      </c>
      <c r="B16" s="23"/>
      <c r="C16" s="24"/>
      <c r="D16" s="23"/>
      <c r="E16" s="24"/>
      <c r="F16" s="23"/>
      <c r="G16" s="24"/>
      <c r="H16" s="23"/>
      <c r="I16" s="24"/>
    </row>
    <row r="17" spans="1:9" ht="9" customHeight="1">
      <c r="A17" s="11"/>
      <c r="B17" s="23"/>
      <c r="C17" s="24"/>
      <c r="D17" s="23"/>
      <c r="E17" s="24"/>
      <c r="F17" s="23"/>
      <c r="G17" s="24"/>
      <c r="H17" s="23"/>
      <c r="I17" s="24"/>
    </row>
    <row r="18" spans="1:9" ht="9" customHeight="1">
      <c r="A18" s="22" t="s">
        <v>30</v>
      </c>
      <c r="B18" s="16">
        <v>395782</v>
      </c>
      <c r="C18" s="17">
        <f>B18*1/B51</f>
        <v>0.06735017096115856</v>
      </c>
      <c r="D18" s="16">
        <f>Julho!D18+B18</f>
        <v>1799439</v>
      </c>
      <c r="E18" s="17">
        <f>D18*1/D51</f>
        <v>0.03991004576226114</v>
      </c>
      <c r="F18" s="16">
        <v>147657</v>
      </c>
      <c r="G18" s="17">
        <f>F18*1/F51</f>
        <v>0.08826214017622899</v>
      </c>
      <c r="H18" s="16">
        <f>Julho!H18+F18</f>
        <v>1648708</v>
      </c>
      <c r="I18" s="17">
        <f>H18*1/H51</f>
        <v>0.12287119990407046</v>
      </c>
    </row>
    <row r="19" spans="1:9" ht="9" customHeight="1">
      <c r="A19" s="10" t="s">
        <v>5</v>
      </c>
      <c r="B19" s="16">
        <v>363798</v>
      </c>
      <c r="C19" s="17">
        <f>B19*1/B51</f>
        <v>0.061907457881681234</v>
      </c>
      <c r="D19" s="16">
        <f>Julho!D19+B19</f>
        <v>2371453</v>
      </c>
      <c r="E19" s="17">
        <f>D19*1/D51</f>
        <v>0.05259683587665459</v>
      </c>
      <c r="F19" s="16">
        <v>119576</v>
      </c>
      <c r="G19" s="17">
        <f>F19*1/F51</f>
        <v>0.07147669039539445</v>
      </c>
      <c r="H19" s="16">
        <f>Julho!H19+F19</f>
        <v>1089577</v>
      </c>
      <c r="I19" s="17">
        <f>H19*1/H51</f>
        <v>0.081201542891693</v>
      </c>
    </row>
    <row r="20" spans="1:9" ht="9" customHeight="1">
      <c r="A20" s="22" t="s">
        <v>6</v>
      </c>
      <c r="B20" s="16">
        <v>64330</v>
      </c>
      <c r="C20" s="17">
        <f>B20*1/B51</f>
        <v>0.010947027651412469</v>
      </c>
      <c r="D20" s="16">
        <f>Julho!D20+B20</f>
        <v>178384</v>
      </c>
      <c r="E20" s="17">
        <f>D20*1/D51</f>
        <v>0.003956407304307171</v>
      </c>
      <c r="F20" s="16">
        <v>110861</v>
      </c>
      <c r="G20" s="17">
        <f>F20*1/F51</f>
        <v>0.06626728920455463</v>
      </c>
      <c r="H20" s="16">
        <f>Julho!H20+F20</f>
        <v>1454719</v>
      </c>
      <c r="I20" s="17">
        <f>H20*1/H51</f>
        <v>0.10841402422578739</v>
      </c>
    </row>
    <row r="21" spans="1:9" ht="9" customHeight="1">
      <c r="A21" s="25" t="s">
        <v>29</v>
      </c>
      <c r="B21" s="21">
        <f>SUM(B18:B20)</f>
        <v>823910</v>
      </c>
      <c r="C21" s="27">
        <f>SUM(C18:C20)</f>
        <v>0.14020465649425226</v>
      </c>
      <c r="D21" s="21">
        <f aca="true" t="shared" si="1" ref="D21:I21">SUM(D18:D20)</f>
        <v>4349276</v>
      </c>
      <c r="E21" s="27">
        <f t="shared" si="1"/>
        <v>0.09646328894322291</v>
      </c>
      <c r="F21" s="21">
        <f t="shared" si="1"/>
        <v>378094</v>
      </c>
      <c r="G21" s="27">
        <f t="shared" si="1"/>
        <v>0.22600611977617807</v>
      </c>
      <c r="H21" s="21">
        <f t="shared" si="1"/>
        <v>4193004</v>
      </c>
      <c r="I21" s="27">
        <f t="shared" si="1"/>
        <v>0.31248676702155087</v>
      </c>
    </row>
    <row r="22" spans="1:9" ht="9" customHeight="1">
      <c r="A22" s="12" t="s">
        <v>31</v>
      </c>
      <c r="B22" s="23"/>
      <c r="C22" s="24"/>
      <c r="D22" s="23"/>
      <c r="E22" s="24"/>
      <c r="F22" s="23"/>
      <c r="G22" s="24"/>
      <c r="H22" s="23"/>
      <c r="I22" s="24"/>
    </row>
    <row r="23" spans="1:9" ht="9" customHeight="1">
      <c r="A23" s="12"/>
      <c r="B23" s="16"/>
      <c r="C23" s="17"/>
      <c r="D23" s="16"/>
      <c r="E23" s="17"/>
      <c r="F23" s="16"/>
      <c r="G23" s="17"/>
      <c r="H23" s="16"/>
      <c r="I23" s="17"/>
    </row>
    <row r="24" spans="1:9" ht="9" customHeight="1">
      <c r="A24" s="22" t="s">
        <v>7</v>
      </c>
      <c r="B24" s="16">
        <v>308862</v>
      </c>
      <c r="C24" s="17">
        <f>B24*1/B51</f>
        <v>0.052559005976535955</v>
      </c>
      <c r="D24" s="16">
        <f>Julho!D24+B24</f>
        <v>1853124</v>
      </c>
      <c r="E24" s="17">
        <f>D24*1/D51</f>
        <v>0.04110073397494687</v>
      </c>
      <c r="F24" s="16">
        <v>73011</v>
      </c>
      <c r="G24" s="17">
        <f>F24*1/F51</f>
        <v>0.04364240853062608</v>
      </c>
      <c r="H24" s="16">
        <f>Julho!H24+F24</f>
        <v>302170</v>
      </c>
      <c r="I24" s="17">
        <f>H24*1/H51</f>
        <v>0.022519445817581384</v>
      </c>
    </row>
    <row r="25" spans="1:9" ht="9" customHeight="1">
      <c r="A25" s="22" t="s">
        <v>8</v>
      </c>
      <c r="B25" s="16">
        <v>537855</v>
      </c>
      <c r="C25" s="17">
        <f>B25*1/B51</f>
        <v>0.09152671471242739</v>
      </c>
      <c r="D25" s="16">
        <f>Julho!D25+B25</f>
        <v>3304947</v>
      </c>
      <c r="E25" s="17">
        <f>D25*1/D51</f>
        <v>0.07330094880229208</v>
      </c>
      <c r="F25" s="16">
        <v>62945</v>
      </c>
      <c r="G25" s="17">
        <f>F25*1/F51</f>
        <v>0.03762544554875647</v>
      </c>
      <c r="H25" s="16">
        <f>Julho!H25+F25</f>
        <v>795442</v>
      </c>
      <c r="I25" s="17">
        <f>H25*1/H51</f>
        <v>0.059280911473768315</v>
      </c>
    </row>
    <row r="26" spans="1:9" ht="9" customHeight="1">
      <c r="A26" s="22" t="s">
        <v>32</v>
      </c>
      <c r="B26" s="16">
        <v>72634</v>
      </c>
      <c r="C26" s="17">
        <f>B26*1/B51</f>
        <v>0.012360118240831545</v>
      </c>
      <c r="D26" s="16">
        <f>Julho!D26+B26</f>
        <v>404416</v>
      </c>
      <c r="E26" s="17">
        <f>D26*1/D51</f>
        <v>0.008969607231470809</v>
      </c>
      <c r="F26" s="16">
        <v>76768</v>
      </c>
      <c r="G26" s="17">
        <f>F26*1/F51</f>
        <v>0.04588815956608049</v>
      </c>
      <c r="H26" s="16">
        <f>Julho!H26+F26</f>
        <v>277134</v>
      </c>
      <c r="I26" s="17">
        <f>H26*1/H51</f>
        <v>0.020653619145545882</v>
      </c>
    </row>
    <row r="27" spans="1:9" ht="9" customHeight="1">
      <c r="A27" s="22" t="s">
        <v>33</v>
      </c>
      <c r="B27" s="16">
        <v>0</v>
      </c>
      <c r="C27" s="17">
        <f>B27*1/B51</f>
        <v>0</v>
      </c>
      <c r="D27" s="16">
        <f>Julho!D27+B27</f>
        <v>81060</v>
      </c>
      <c r="E27" s="17">
        <f>D27*1/D51</f>
        <v>0.0017978427218087903</v>
      </c>
      <c r="F27" s="16">
        <v>6119</v>
      </c>
      <c r="G27" s="17">
        <f>F27*1/F51</f>
        <v>0.0036576392296900602</v>
      </c>
      <c r="H27" s="16">
        <f>Julho!H27+F27</f>
        <v>53568</v>
      </c>
      <c r="I27" s="17">
        <f>H27*1/H51</f>
        <v>0.003992195365377766</v>
      </c>
    </row>
    <row r="28" spans="1:9" ht="9" customHeight="1">
      <c r="A28" s="25" t="s">
        <v>29</v>
      </c>
      <c r="B28" s="21">
        <f aca="true" t="shared" si="2" ref="B28:I28">SUM(B24:B27)</f>
        <v>919351</v>
      </c>
      <c r="C28" s="27">
        <f t="shared" si="2"/>
        <v>0.1564458389297949</v>
      </c>
      <c r="D28" s="21">
        <f t="shared" si="2"/>
        <v>5643547</v>
      </c>
      <c r="E28" s="27">
        <f t="shared" si="2"/>
        <v>0.12516913273051855</v>
      </c>
      <c r="F28" s="21">
        <f t="shared" si="2"/>
        <v>218843</v>
      </c>
      <c r="G28" s="27">
        <f t="shared" si="2"/>
        <v>0.13081365287515312</v>
      </c>
      <c r="H28" s="21">
        <f t="shared" si="2"/>
        <v>1428314</v>
      </c>
      <c r="I28" s="27">
        <f t="shared" si="2"/>
        <v>0.10644617180227334</v>
      </c>
    </row>
    <row r="29" spans="1:9" ht="9" customHeight="1">
      <c r="A29" s="12" t="s">
        <v>9</v>
      </c>
      <c r="B29" s="16"/>
      <c r="C29" s="17"/>
      <c r="D29" s="16"/>
      <c r="E29" s="17"/>
      <c r="F29" s="16"/>
      <c r="G29" s="17"/>
      <c r="H29" s="16"/>
      <c r="I29" s="17"/>
    </row>
    <row r="30" spans="1:9" ht="9" customHeight="1">
      <c r="A30" s="13"/>
      <c r="B30" s="16"/>
      <c r="C30" s="17"/>
      <c r="D30" s="16"/>
      <c r="E30" s="17"/>
      <c r="F30" s="16"/>
      <c r="G30" s="17"/>
      <c r="H30" s="16"/>
      <c r="I30" s="17"/>
    </row>
    <row r="31" spans="1:9" ht="9" customHeight="1">
      <c r="A31" s="22" t="s">
        <v>10</v>
      </c>
      <c r="B31" s="16">
        <v>442410</v>
      </c>
      <c r="C31" s="17">
        <f>B31*1/B51</f>
        <v>0.07528485159741008</v>
      </c>
      <c r="D31" s="16">
        <f>Julho!D31+B31</f>
        <v>3158272</v>
      </c>
      <c r="E31" s="17">
        <f>D31*1/D51</f>
        <v>0.07004782048720073</v>
      </c>
      <c r="F31" s="16">
        <v>97948</v>
      </c>
      <c r="G31" s="17">
        <f>F31*1/F51</f>
        <v>0.05854852872522994</v>
      </c>
      <c r="H31" s="16">
        <f>Julho!H31+F31</f>
        <v>615587</v>
      </c>
      <c r="I31" s="17">
        <f>H31*1/H51</f>
        <v>0.04587708274318255</v>
      </c>
    </row>
    <row r="32" spans="1:9" ht="9" customHeight="1">
      <c r="A32" s="22" t="s">
        <v>11</v>
      </c>
      <c r="B32" s="16">
        <v>173624</v>
      </c>
      <c r="C32" s="17">
        <f>B32*1/B51</f>
        <v>0.02954557327761291</v>
      </c>
      <c r="D32" s="16">
        <f>Julho!D32+B32</f>
        <v>1878326</v>
      </c>
      <c r="E32" s="17">
        <f>D32*1/D51</f>
        <v>0.041659693169062643</v>
      </c>
      <c r="F32" s="16">
        <v>147340</v>
      </c>
      <c r="G32" s="17">
        <f>F32*1/F51</f>
        <v>0.08807265306464021</v>
      </c>
      <c r="H32" s="16">
        <f>Julho!H32+F32</f>
        <v>403632</v>
      </c>
      <c r="I32" s="17">
        <f>H32*1/H51</f>
        <v>0.03008097744396204</v>
      </c>
    </row>
    <row r="33" spans="1:9" ht="9" customHeight="1">
      <c r="A33" s="22" t="s">
        <v>12</v>
      </c>
      <c r="B33" s="16">
        <v>87840</v>
      </c>
      <c r="C33" s="17">
        <f>B33*1/B51</f>
        <v>0.01494772126379716</v>
      </c>
      <c r="D33" s="16">
        <f>Julho!D33+B33</f>
        <v>848234</v>
      </c>
      <c r="E33" s="17">
        <f>D33*1/D51</f>
        <v>0.01881311773119612</v>
      </c>
      <c r="F33" s="16">
        <v>14512</v>
      </c>
      <c r="G33" s="17">
        <f>F33*1/F51</f>
        <v>0.008674564553237809</v>
      </c>
      <c r="H33" s="16">
        <f>Julho!H33+F33</f>
        <v>135188</v>
      </c>
      <c r="I33" s="17">
        <f>H33*1/H51</f>
        <v>0.010074987064192978</v>
      </c>
    </row>
    <row r="34" spans="1:9" ht="9" customHeight="1">
      <c r="A34" s="22" t="s">
        <v>34</v>
      </c>
      <c r="B34" s="16">
        <v>38454</v>
      </c>
      <c r="C34" s="17">
        <f>B34*1/B51</f>
        <v>0.006543712129759289</v>
      </c>
      <c r="D34" s="16">
        <f>Julho!D34+B34</f>
        <v>512500</v>
      </c>
      <c r="E34" s="17">
        <f>D34*1/D51</f>
        <v>0.011366819577189798</v>
      </c>
      <c r="F34" s="16">
        <v>41758</v>
      </c>
      <c r="G34" s="17">
        <f>F34*1/F51</f>
        <v>0.02496089213162241</v>
      </c>
      <c r="H34" s="16">
        <f>Julho!H34+F34</f>
        <v>330300</v>
      </c>
      <c r="I34" s="17">
        <f>H34*1/H51</f>
        <v>0.024615855159503364</v>
      </c>
    </row>
    <row r="35" spans="1:9" ht="9" customHeight="1">
      <c r="A35" s="22" t="s">
        <v>13</v>
      </c>
      <c r="B35" s="16">
        <v>8250</v>
      </c>
      <c r="C35" s="17">
        <f>B35*1/B51</f>
        <v>0.0014039014165110038</v>
      </c>
      <c r="D35" s="16">
        <f>Julho!D35+B35</f>
        <v>380081</v>
      </c>
      <c r="E35" s="17">
        <f>D35*1/D51</f>
        <v>0.008429877369205611</v>
      </c>
      <c r="F35" s="16">
        <v>6300</v>
      </c>
      <c r="G35" s="17">
        <f>F35*1/F51</f>
        <v>0.0037658321861492694</v>
      </c>
      <c r="H35" s="16">
        <f>Julho!H35+F35</f>
        <v>47200</v>
      </c>
      <c r="I35" s="17">
        <f>H35*1/H51</f>
        <v>0.0035176153906405047</v>
      </c>
    </row>
    <row r="36" spans="1:9" ht="9" customHeight="1">
      <c r="A36" s="22" t="s">
        <v>14</v>
      </c>
      <c r="B36" s="16">
        <v>36720</v>
      </c>
      <c r="C36" s="17">
        <f>B36*1/B51</f>
        <v>0.006248637577488977</v>
      </c>
      <c r="D36" s="16">
        <f>Julho!D36+B36</f>
        <v>155270</v>
      </c>
      <c r="E36" s="17">
        <f>D36*1/D51</f>
        <v>0.0034437581965858733</v>
      </c>
      <c r="F36" s="16">
        <v>1000</v>
      </c>
      <c r="G36" s="17">
        <f>F36*1/F51</f>
        <v>0.0005977511406586142</v>
      </c>
      <c r="H36" s="16">
        <f>Julho!H36+F36</f>
        <v>20448</v>
      </c>
      <c r="I36" s="17">
        <f>H36*1/H51</f>
        <v>0.0015239025319452764</v>
      </c>
    </row>
    <row r="37" spans="1:9" ht="9" customHeight="1">
      <c r="A37" s="22" t="s">
        <v>15</v>
      </c>
      <c r="B37" s="16">
        <v>0</v>
      </c>
      <c r="C37" s="17">
        <f>B37*1/B51</f>
        <v>0</v>
      </c>
      <c r="D37" s="16">
        <f>Julho!D37+B37</f>
        <v>8670</v>
      </c>
      <c r="E37" s="17">
        <f>D37*1/D51</f>
        <v>0.00019229331850582546</v>
      </c>
      <c r="F37" s="16">
        <v>0</v>
      </c>
      <c r="G37" s="17">
        <f>F37*1/F51</f>
        <v>0</v>
      </c>
      <c r="H37" s="16">
        <f>Julho!H37+F37</f>
        <v>0</v>
      </c>
      <c r="I37" s="17">
        <f>H37*1/H51</f>
        <v>0</v>
      </c>
    </row>
    <row r="38" spans="1:9" ht="9" customHeight="1">
      <c r="A38" s="22" t="s">
        <v>16</v>
      </c>
      <c r="B38" s="16">
        <v>45228</v>
      </c>
      <c r="C38" s="17">
        <f>B38*1/B51</f>
        <v>0.007696442820116325</v>
      </c>
      <c r="D38" s="16">
        <f>Julho!D38+B38</f>
        <v>246103</v>
      </c>
      <c r="E38" s="17">
        <f>D38*1/D51</f>
        <v>0.005458357850546616</v>
      </c>
      <c r="F38" s="16">
        <v>4340</v>
      </c>
      <c r="G38" s="17">
        <f>F38*1/F51</f>
        <v>0.0025942399504583855</v>
      </c>
      <c r="H38" s="16">
        <f>Julho!H38+F38</f>
        <v>23540</v>
      </c>
      <c r="I38" s="17">
        <f>H38*1/H51</f>
        <v>0.0017543361503321502</v>
      </c>
    </row>
    <row r="39" spans="1:9" ht="9" customHeight="1">
      <c r="A39" s="22" t="s">
        <v>17</v>
      </c>
      <c r="B39" s="16">
        <v>19440</v>
      </c>
      <c r="C39" s="17">
        <f>B39*1/B51</f>
        <v>0.0033081022469059287</v>
      </c>
      <c r="D39" s="16">
        <f>Julho!D39+B39</f>
        <v>248316</v>
      </c>
      <c r="E39" s="17">
        <f>D39*1/D51</f>
        <v>0.005507440331959925</v>
      </c>
      <c r="F39" s="16">
        <v>23480</v>
      </c>
      <c r="G39" s="17">
        <f>F39*1/F51</f>
        <v>0.014035196782664261</v>
      </c>
      <c r="H39" s="16">
        <f>Julho!H39+F39</f>
        <v>275171</v>
      </c>
      <c r="I39" s="17">
        <f>H39*1/H51</f>
        <v>0.020507325098685136</v>
      </c>
    </row>
    <row r="40" spans="1:9" ht="9" customHeight="1">
      <c r="A40" s="26" t="s">
        <v>29</v>
      </c>
      <c r="B40" s="21">
        <f aca="true" t="shared" si="3" ref="B40:I40">SUM(B31:B39)</f>
        <v>851966</v>
      </c>
      <c r="C40" s="27">
        <f t="shared" si="3"/>
        <v>0.14497894232960168</v>
      </c>
      <c r="D40" s="21">
        <f t="shared" si="3"/>
        <v>7435772</v>
      </c>
      <c r="E40" s="27">
        <f t="shared" si="3"/>
        <v>0.16491917803145317</v>
      </c>
      <c r="F40" s="21">
        <f t="shared" si="3"/>
        <v>336678</v>
      </c>
      <c r="G40" s="27">
        <f t="shared" si="3"/>
        <v>0.2012496585346609</v>
      </c>
      <c r="H40" s="21">
        <f t="shared" si="3"/>
        <v>1851066</v>
      </c>
      <c r="I40" s="27">
        <f t="shared" si="3"/>
        <v>0.13795208158244399</v>
      </c>
    </row>
    <row r="41" spans="1:9" ht="9" customHeight="1">
      <c r="A41" s="12" t="s">
        <v>18</v>
      </c>
      <c r="B41" s="16"/>
      <c r="C41" s="17"/>
      <c r="D41" s="16"/>
      <c r="E41" s="17"/>
      <c r="F41" s="16"/>
      <c r="G41" s="17"/>
      <c r="H41" s="16"/>
      <c r="I41" s="17"/>
    </row>
    <row r="42" spans="1:9" ht="9" customHeight="1">
      <c r="A42" s="22"/>
      <c r="B42" s="16"/>
      <c r="C42" s="17"/>
      <c r="D42" s="16"/>
      <c r="E42" s="17"/>
      <c r="F42" s="16"/>
      <c r="G42" s="17"/>
      <c r="H42" s="16"/>
      <c r="I42" s="17"/>
    </row>
    <row r="43" spans="1:9" ht="9" customHeight="1">
      <c r="A43" s="22" t="s">
        <v>19</v>
      </c>
      <c r="B43" s="16">
        <v>12748</v>
      </c>
      <c r="C43" s="17">
        <f>B43*1/B51</f>
        <v>0.0021693254857796697</v>
      </c>
      <c r="D43" s="16">
        <f>Julho!D43+B43</f>
        <v>41228</v>
      </c>
      <c r="E43" s="17">
        <f>D43*1/D51</f>
        <v>0.000914402414689524</v>
      </c>
      <c r="F43" s="16">
        <v>0</v>
      </c>
      <c r="G43" s="17">
        <f>F43*1/F51</f>
        <v>0</v>
      </c>
      <c r="H43" s="16">
        <f>Julho!H43+F43</f>
        <v>25390</v>
      </c>
      <c r="I43" s="17">
        <f>H43*1/H51</f>
        <v>0.0018922087874653055</v>
      </c>
    </row>
    <row r="44" spans="1:9" ht="9" customHeight="1">
      <c r="A44" s="22" t="s">
        <v>20</v>
      </c>
      <c r="B44" s="16">
        <v>95746</v>
      </c>
      <c r="C44" s="17">
        <f>B44*1/B51</f>
        <v>0.01629308424548637</v>
      </c>
      <c r="D44" s="16">
        <f>Julho!D44+B44</f>
        <v>526717</v>
      </c>
      <c r="E44" s="17">
        <f>D44*1/D51</f>
        <v>0.01168214069705108</v>
      </c>
      <c r="F44" s="16">
        <v>41624</v>
      </c>
      <c r="G44" s="17">
        <f>F44*1/F51</f>
        <v>0.024880793478774157</v>
      </c>
      <c r="H44" s="16">
        <f>Julho!H44+F44</f>
        <v>117646</v>
      </c>
      <c r="I44" s="17">
        <f>H44*1/H51</f>
        <v>0.008767656361171458</v>
      </c>
    </row>
    <row r="45" spans="1:9" ht="9" customHeight="1">
      <c r="A45" s="22" t="s">
        <v>21</v>
      </c>
      <c r="B45" s="16">
        <v>44793</v>
      </c>
      <c r="C45" s="17">
        <f>B45*1/B51</f>
        <v>0.007622418927245744</v>
      </c>
      <c r="D45" s="16">
        <f>Julho!D45+B45</f>
        <v>297365</v>
      </c>
      <c r="E45" s="17">
        <f>D45*1/D51</f>
        <v>0.006595305958187404</v>
      </c>
      <c r="F45" s="16">
        <v>1861</v>
      </c>
      <c r="G45" s="17">
        <f>F45*1/F51</f>
        <v>0.001112414872765681</v>
      </c>
      <c r="H45" s="16">
        <f>Julho!H45+F45</f>
        <v>31239</v>
      </c>
      <c r="I45" s="17">
        <f>H45*1/H51</f>
        <v>0.0023281098980554816</v>
      </c>
    </row>
    <row r="46" spans="1:9" ht="9" customHeight="1">
      <c r="A46" s="22" t="s">
        <v>22</v>
      </c>
      <c r="B46" s="16">
        <v>1650</v>
      </c>
      <c r="C46" s="17">
        <f>B46*1/B51</f>
        <v>0.00028078028330220077</v>
      </c>
      <c r="D46" s="16">
        <f>Julho!D46+B46</f>
        <v>75335</v>
      </c>
      <c r="E46" s="17">
        <f>D46*1/D51</f>
        <v>0.001670867029946524</v>
      </c>
      <c r="F46" s="16">
        <v>37265</v>
      </c>
      <c r="G46" s="17">
        <f>F46*1/F51</f>
        <v>0.022275196256643256</v>
      </c>
      <c r="H46" s="16">
        <f>Julho!H46+F46</f>
        <v>187855</v>
      </c>
      <c r="I46" s="17">
        <f>H46*1/H51</f>
        <v>0.014000034728999407</v>
      </c>
    </row>
    <row r="47" spans="1:9" ht="9" customHeight="1">
      <c r="A47" s="22" t="s">
        <v>35</v>
      </c>
      <c r="B47" s="16">
        <v>0</v>
      </c>
      <c r="C47" s="17">
        <f>B47*1/B51</f>
        <v>0</v>
      </c>
      <c r="D47" s="16">
        <f>Julho!D47+B47</f>
        <v>0</v>
      </c>
      <c r="E47" s="17">
        <f>D47*1/D51</f>
        <v>0</v>
      </c>
      <c r="F47" s="16">
        <v>0</v>
      </c>
      <c r="G47" s="17">
        <f>F47*1/F51</f>
        <v>0</v>
      </c>
      <c r="H47" s="16">
        <f>Julho!H47+F47</f>
        <v>87880</v>
      </c>
      <c r="I47" s="17">
        <f>H47*1/H51</f>
        <v>0.006549322892573889</v>
      </c>
    </row>
    <row r="48" spans="1:9" ht="9" customHeight="1">
      <c r="A48" s="22" t="s">
        <v>23</v>
      </c>
      <c r="B48" s="16">
        <v>0</v>
      </c>
      <c r="C48" s="17">
        <f>B48*1/B51</f>
        <v>0</v>
      </c>
      <c r="D48" s="16">
        <f>Julho!D48+B48</f>
        <v>0</v>
      </c>
      <c r="E48" s="17">
        <f>D48*1/D51</f>
        <v>0</v>
      </c>
      <c r="F48" s="16">
        <v>0</v>
      </c>
      <c r="G48" s="17">
        <f>F48*1/F51</f>
        <v>0</v>
      </c>
      <c r="H48" s="16">
        <f>Julho!H48+F48</f>
        <v>0</v>
      </c>
      <c r="I48" s="17">
        <f>H48*1/H51</f>
        <v>0</v>
      </c>
    </row>
    <row r="49" spans="1:9" ht="9" customHeight="1">
      <c r="A49" s="10" t="s">
        <v>24</v>
      </c>
      <c r="B49" s="16">
        <v>0</v>
      </c>
      <c r="C49" s="17">
        <f>B49*1/B51</f>
        <v>0</v>
      </c>
      <c r="D49" s="16">
        <f>Julho!D49+B49</f>
        <v>0</v>
      </c>
      <c r="E49" s="17">
        <f>D49*1/D51</f>
        <v>0</v>
      </c>
      <c r="F49" s="16">
        <v>0</v>
      </c>
      <c r="G49" s="17">
        <f>F49*1/F51</f>
        <v>0</v>
      </c>
      <c r="H49" s="16">
        <f>Julho!H49+F49</f>
        <v>0</v>
      </c>
      <c r="I49" s="17">
        <f>H49*1/H51</f>
        <v>0</v>
      </c>
    </row>
    <row r="50" spans="1:9" ht="9" customHeight="1">
      <c r="A50" s="26" t="s">
        <v>29</v>
      </c>
      <c r="B50" s="21">
        <f aca="true" t="shared" si="4" ref="B50:I50">SUM(B43:B49)</f>
        <v>154937</v>
      </c>
      <c r="C50" s="27">
        <f t="shared" si="4"/>
        <v>0.026365608941813987</v>
      </c>
      <c r="D50" s="21">
        <f t="shared" si="4"/>
        <v>940645</v>
      </c>
      <c r="E50" s="27">
        <f t="shared" si="4"/>
        <v>0.020862716099874532</v>
      </c>
      <c r="F50" s="21">
        <f t="shared" si="4"/>
        <v>80750</v>
      </c>
      <c r="G50" s="27">
        <f t="shared" si="4"/>
        <v>0.048268404608183095</v>
      </c>
      <c r="H50" s="21">
        <f t="shared" si="4"/>
        <v>450010</v>
      </c>
      <c r="I50" s="27">
        <f t="shared" si="4"/>
        <v>0.03353733266826554</v>
      </c>
    </row>
    <row r="51" spans="1:9" ht="9" customHeight="1">
      <c r="A51" s="26" t="s">
        <v>36</v>
      </c>
      <c r="B51" s="21">
        <f aca="true" t="shared" si="5" ref="B51:I51">SUM(B15+B21+B28+B40+B50)</f>
        <v>5876481</v>
      </c>
      <c r="C51" s="68">
        <f t="shared" si="5"/>
        <v>0.9999999999999999</v>
      </c>
      <c r="D51" s="21">
        <f t="shared" si="5"/>
        <v>45087370</v>
      </c>
      <c r="E51" s="68">
        <f t="shared" si="5"/>
        <v>1</v>
      </c>
      <c r="F51" s="21">
        <f t="shared" si="5"/>
        <v>1672937</v>
      </c>
      <c r="G51" s="68">
        <f t="shared" si="5"/>
        <v>1</v>
      </c>
      <c r="H51" s="21">
        <f t="shared" si="5"/>
        <v>13418181</v>
      </c>
      <c r="I51" s="68">
        <f t="shared" si="5"/>
        <v>1</v>
      </c>
    </row>
    <row r="52" spans="1:9" ht="9" customHeight="1">
      <c r="A52" s="9"/>
      <c r="B52" s="31"/>
      <c r="C52" s="32"/>
      <c r="D52" s="31"/>
      <c r="E52" s="32"/>
      <c r="F52" s="31"/>
      <c r="G52" s="32"/>
      <c r="H52" s="31"/>
      <c r="I52" s="33"/>
    </row>
    <row r="53" spans="1:9" ht="9" customHeight="1">
      <c r="A53" s="28" t="s">
        <v>37</v>
      </c>
      <c r="B53" s="29">
        <v>0</v>
      </c>
      <c r="C53" s="30"/>
      <c r="D53" s="29">
        <f>Julho!D53+B53</f>
        <v>0</v>
      </c>
      <c r="E53" s="29"/>
      <c r="F53" s="29">
        <v>143212</v>
      </c>
      <c r="G53" s="29"/>
      <c r="H53" s="29">
        <f>Julho!H53+F53</f>
        <v>865760</v>
      </c>
      <c r="I53" s="30"/>
    </row>
    <row r="54" spans="1:9" ht="9" customHeight="1">
      <c r="A54" s="5"/>
      <c r="B54" s="5"/>
      <c r="C54" s="5"/>
      <c r="D54" s="5"/>
      <c r="E54" s="5"/>
      <c r="F54" s="5"/>
      <c r="G54" s="5"/>
      <c r="H54" s="5"/>
      <c r="I54" s="5"/>
    </row>
  </sheetData>
  <sheetProtection/>
  <mergeCells count="6">
    <mergeCell ref="B7:E7"/>
    <mergeCell ref="F7:I7"/>
    <mergeCell ref="B8:C8"/>
    <mergeCell ref="D8:E8"/>
    <mergeCell ref="F8:G8"/>
    <mergeCell ref="H8:I8"/>
  </mergeCells>
  <printOptions horizontalCentered="1" verticalCentered="1"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I54"/>
  <sheetViews>
    <sheetView zoomScalePageLayoutView="0" workbookViewId="0" topLeftCell="A1">
      <selection activeCell="F54" sqref="F54"/>
    </sheetView>
  </sheetViews>
  <sheetFormatPr defaultColWidth="9.33203125" defaultRowHeight="12.75"/>
  <cols>
    <col min="1" max="1" width="20.5" style="0" customWidth="1"/>
    <col min="2" max="9" width="11.83203125" style="0" customWidth="1"/>
  </cols>
  <sheetData>
    <row r="4" ht="18.75">
      <c r="C4" s="78" t="s">
        <v>51</v>
      </c>
    </row>
    <row r="7" spans="1:9" ht="9" customHeight="1">
      <c r="A7" s="8"/>
      <c r="B7" s="106" t="s">
        <v>39</v>
      </c>
      <c r="C7" s="107"/>
      <c r="D7" s="107"/>
      <c r="E7" s="108"/>
      <c r="F7" s="106" t="s">
        <v>40</v>
      </c>
      <c r="G7" s="107"/>
      <c r="H7" s="107"/>
      <c r="I7" s="108"/>
    </row>
    <row r="8" spans="1:9" ht="9" customHeight="1">
      <c r="A8" s="9" t="s">
        <v>27</v>
      </c>
      <c r="B8" s="106" t="s">
        <v>25</v>
      </c>
      <c r="C8" s="108"/>
      <c r="D8" s="106" t="s">
        <v>26</v>
      </c>
      <c r="E8" s="108"/>
      <c r="F8" s="106" t="s">
        <v>25</v>
      </c>
      <c r="G8" s="108"/>
      <c r="H8" s="106" t="s">
        <v>26</v>
      </c>
      <c r="I8" s="108"/>
    </row>
    <row r="9" spans="1:9" ht="9" customHeight="1">
      <c r="A9" s="12" t="s">
        <v>28</v>
      </c>
      <c r="B9" s="12"/>
      <c r="C9" s="13"/>
      <c r="D9" s="12"/>
      <c r="E9" s="13"/>
      <c r="F9" s="12"/>
      <c r="G9" s="13"/>
      <c r="H9" s="12"/>
      <c r="I9" s="13"/>
    </row>
    <row r="10" spans="1:9" ht="9" customHeight="1">
      <c r="A10" s="11"/>
      <c r="B10" s="12"/>
      <c r="C10" s="12"/>
      <c r="D10" s="12"/>
      <c r="E10" s="12"/>
      <c r="F10" s="14"/>
      <c r="G10" s="12"/>
      <c r="H10" s="12"/>
      <c r="I10" s="12"/>
    </row>
    <row r="11" spans="1:9" ht="9" customHeight="1">
      <c r="A11" s="15" t="s">
        <v>0</v>
      </c>
      <c r="B11" s="16">
        <v>2081199</v>
      </c>
      <c r="C11" s="67">
        <f>B11*1/B51</f>
        <v>0.33030280522631594</v>
      </c>
      <c r="D11" s="16">
        <f>Agosto!D11+B11</f>
        <v>18405639</v>
      </c>
      <c r="E11" s="62">
        <f>D11*1/D51</f>
        <v>0.35816822490868144</v>
      </c>
      <c r="F11" s="16">
        <v>602532</v>
      </c>
      <c r="G11" s="67">
        <f>F11*1/F51</f>
        <v>0.35898719154062564</v>
      </c>
      <c r="H11" s="16">
        <f>Agosto!H11+F11</f>
        <v>4461020</v>
      </c>
      <c r="I11" s="67">
        <f>H11*1/H51</f>
        <v>0.29549826540447544</v>
      </c>
    </row>
    <row r="12" spans="1:9" ht="9" customHeight="1">
      <c r="A12" s="15" t="s">
        <v>1</v>
      </c>
      <c r="B12" s="16">
        <v>1003141</v>
      </c>
      <c r="C12" s="67">
        <f>B12*1/B51</f>
        <v>0.15920644125695418</v>
      </c>
      <c r="D12" s="16">
        <f>Agosto!D12+B12</f>
        <v>7058717</v>
      </c>
      <c r="E12" s="62">
        <f>D12*1/D51</f>
        <v>0.13736051967675414</v>
      </c>
      <c r="F12" s="16">
        <v>102404</v>
      </c>
      <c r="G12" s="67">
        <f>F12*1/F51</f>
        <v>0.06101206967020213</v>
      </c>
      <c r="H12" s="16">
        <f>Agosto!H12+F12</f>
        <v>1134194</v>
      </c>
      <c r="I12" s="67">
        <f>H12*1/H51</f>
        <v>0.07512908698731761</v>
      </c>
    </row>
    <row r="13" spans="1:9" ht="9" customHeight="1">
      <c r="A13" s="15" t="s">
        <v>2</v>
      </c>
      <c r="B13" s="16">
        <v>25923</v>
      </c>
      <c r="C13" s="67">
        <f>B13*1/B51</f>
        <v>0.004114185918733282</v>
      </c>
      <c r="D13" s="16">
        <f>Agosto!D13+B13</f>
        <v>47474</v>
      </c>
      <c r="E13" s="62">
        <f>D13*1/D51</f>
        <v>0.0009238298278758343</v>
      </c>
      <c r="F13" s="16">
        <v>6615</v>
      </c>
      <c r="G13" s="67">
        <f>F13*1/F51</f>
        <v>0.003941201914655551</v>
      </c>
      <c r="H13" s="16">
        <f>Agosto!H13+F13</f>
        <v>71624</v>
      </c>
      <c r="I13" s="67">
        <f>H13*1/H51</f>
        <v>0.004744378586361449</v>
      </c>
    </row>
    <row r="14" spans="1:9" ht="9" customHeight="1">
      <c r="A14" s="15" t="s">
        <v>3</v>
      </c>
      <c r="B14" s="16">
        <v>731346</v>
      </c>
      <c r="C14" s="67">
        <f>B14*1/B51</f>
        <v>0.11607041680831351</v>
      </c>
      <c r="D14" s="16">
        <f>Agosto!D14+B14</f>
        <v>5047909</v>
      </c>
      <c r="E14" s="62">
        <f>D14*1/D51</f>
        <v>0.09823079796526257</v>
      </c>
      <c r="F14" s="16">
        <v>46271</v>
      </c>
      <c r="G14" s="67">
        <f>F14*1/F51</f>
        <v>0.027568156280125024</v>
      </c>
      <c r="H14" s="16">
        <f>Agosto!H14+F14</f>
        <v>586771</v>
      </c>
      <c r="I14" s="67">
        <f>H14*1/H51</f>
        <v>0.03886775057938531</v>
      </c>
    </row>
    <row r="15" spans="1:9" s="65" customFormat="1" ht="9" customHeight="1">
      <c r="A15" s="18" t="s">
        <v>29</v>
      </c>
      <c r="B15" s="21">
        <f aca="true" t="shared" si="0" ref="B15:I15">SUM(B11:B14)</f>
        <v>3841609</v>
      </c>
      <c r="C15" s="27">
        <f t="shared" si="0"/>
        <v>0.6096938492103169</v>
      </c>
      <c r="D15" s="21">
        <f t="shared" si="0"/>
        <v>30559739</v>
      </c>
      <c r="E15" s="27">
        <f t="shared" si="0"/>
        <v>0.594683372378574</v>
      </c>
      <c r="F15" s="21">
        <f t="shared" si="0"/>
        <v>757822</v>
      </c>
      <c r="G15" s="27">
        <f t="shared" si="0"/>
        <v>0.4515086194056083</v>
      </c>
      <c r="H15" s="21">
        <f t="shared" si="0"/>
        <v>6253609</v>
      </c>
      <c r="I15" s="27">
        <f t="shared" si="0"/>
        <v>0.4142394815575398</v>
      </c>
    </row>
    <row r="16" spans="1:9" ht="9" customHeight="1">
      <c r="A16" s="12" t="s">
        <v>4</v>
      </c>
      <c r="B16" s="23"/>
      <c r="C16" s="24"/>
      <c r="D16" s="23"/>
      <c r="E16" s="24"/>
      <c r="F16" s="23"/>
      <c r="G16" s="24"/>
      <c r="H16" s="23"/>
      <c r="I16" s="24"/>
    </row>
    <row r="17" spans="1:9" ht="9" customHeight="1">
      <c r="A17" s="11"/>
      <c r="B17" s="23"/>
      <c r="C17" s="24"/>
      <c r="D17" s="23"/>
      <c r="E17" s="24"/>
      <c r="F17" s="23"/>
      <c r="G17" s="24"/>
      <c r="H17" s="23"/>
      <c r="I17" s="24"/>
    </row>
    <row r="18" spans="1:9" ht="9" customHeight="1">
      <c r="A18" s="22" t="s">
        <v>30</v>
      </c>
      <c r="B18" s="16">
        <v>186351</v>
      </c>
      <c r="C18" s="17">
        <f>B18*1/B51</f>
        <v>0.029575383255867987</v>
      </c>
      <c r="D18" s="16">
        <f>Agosto!D18+B18</f>
        <v>1985790</v>
      </c>
      <c r="E18" s="17">
        <f>D18*1/D51</f>
        <v>0.03864287892104211</v>
      </c>
      <c r="F18" s="16">
        <v>134865</v>
      </c>
      <c r="G18" s="17">
        <f>F18*1/F51</f>
        <v>0.08035225944369176</v>
      </c>
      <c r="H18" s="16">
        <f>Agosto!H18+F18</f>
        <v>1783573</v>
      </c>
      <c r="I18" s="17">
        <f>H18*1/H51</f>
        <v>0.11814399570552395</v>
      </c>
    </row>
    <row r="19" spans="1:9" ht="9" customHeight="1">
      <c r="A19" s="10" t="s">
        <v>5</v>
      </c>
      <c r="B19" s="16">
        <v>257135</v>
      </c>
      <c r="C19" s="17">
        <f>B19*1/B51</f>
        <v>0.04080936605383183</v>
      </c>
      <c r="D19" s="16">
        <f>Agosto!D19+B19</f>
        <v>2628588</v>
      </c>
      <c r="E19" s="17">
        <f>D19*1/D51</f>
        <v>0.05115153556886893</v>
      </c>
      <c r="F19" s="16">
        <v>83917</v>
      </c>
      <c r="G19" s="17">
        <f>F19*1/F51</f>
        <v>0.04999755722934995</v>
      </c>
      <c r="H19" s="16">
        <f>Agosto!H19+F19</f>
        <v>1173494</v>
      </c>
      <c r="I19" s="17">
        <f>H19*1/H51</f>
        <v>0.07773232163553616</v>
      </c>
    </row>
    <row r="20" spans="1:9" ht="9" customHeight="1">
      <c r="A20" s="22" t="s">
        <v>6</v>
      </c>
      <c r="B20" s="16">
        <v>17710</v>
      </c>
      <c r="C20" s="17">
        <f>B20*1/B51</f>
        <v>0.0028107176106456208</v>
      </c>
      <c r="D20" s="16">
        <f>Agosto!D20+B20</f>
        <v>196094</v>
      </c>
      <c r="E20" s="17">
        <f>D20*1/D51</f>
        <v>0.0038159305360299083</v>
      </c>
      <c r="F20" s="16">
        <v>58286</v>
      </c>
      <c r="G20" s="17">
        <f>F20*1/F51</f>
        <v>0.03472666588021368</v>
      </c>
      <c r="H20" s="16">
        <f>Agosto!H20+F20</f>
        <v>1513005</v>
      </c>
      <c r="I20" s="17">
        <f>H20*1/H51</f>
        <v>0.10022155315338159</v>
      </c>
    </row>
    <row r="21" spans="1:9" ht="9" customHeight="1">
      <c r="A21" s="25" t="s">
        <v>29</v>
      </c>
      <c r="B21" s="21">
        <f>SUM(B18:B20)</f>
        <v>461196</v>
      </c>
      <c r="C21" s="76">
        <f>SUM(C18:C20)</f>
        <v>0.07319546692034544</v>
      </c>
      <c r="D21" s="21">
        <f aca="true" t="shared" si="1" ref="D21:I21">SUM(D18:D20)</f>
        <v>4810472</v>
      </c>
      <c r="E21" s="27">
        <f t="shared" si="1"/>
        <v>0.09361034502594096</v>
      </c>
      <c r="F21" s="21">
        <f t="shared" si="1"/>
        <v>277068</v>
      </c>
      <c r="G21" s="27">
        <f t="shared" si="1"/>
        <v>0.16507648255325538</v>
      </c>
      <c r="H21" s="21">
        <f t="shared" si="1"/>
        <v>4470072</v>
      </c>
      <c r="I21" s="27">
        <f t="shared" si="1"/>
        <v>0.2960978704944417</v>
      </c>
    </row>
    <row r="22" spans="1:9" ht="9" customHeight="1">
      <c r="A22" s="12" t="s">
        <v>31</v>
      </c>
      <c r="B22" s="23"/>
      <c r="C22" s="24"/>
      <c r="D22" s="23"/>
      <c r="E22" s="24"/>
      <c r="F22" s="23"/>
      <c r="G22" s="24"/>
      <c r="H22" s="23"/>
      <c r="I22" s="24"/>
    </row>
    <row r="23" spans="1:9" ht="9" customHeight="1">
      <c r="A23" s="12"/>
      <c r="B23" s="16"/>
      <c r="C23" s="17"/>
      <c r="D23" s="16"/>
      <c r="E23" s="17"/>
      <c r="F23" s="16"/>
      <c r="G23" s="17"/>
      <c r="H23" s="16"/>
      <c r="I23" s="17"/>
    </row>
    <row r="24" spans="1:9" ht="9" customHeight="1">
      <c r="A24" s="22" t="s">
        <v>7</v>
      </c>
      <c r="B24" s="16">
        <v>285182</v>
      </c>
      <c r="C24" s="17">
        <f>B24*1/B51</f>
        <v>0.04526064763631504</v>
      </c>
      <c r="D24" s="16">
        <f>Agosto!D24+B24</f>
        <v>2138306</v>
      </c>
      <c r="E24" s="17">
        <f>D24*1/D51</f>
        <v>0.041610794622864385</v>
      </c>
      <c r="F24" s="16">
        <v>97602</v>
      </c>
      <c r="G24" s="17">
        <f>F24*1/F51</f>
        <v>0.058151049021044766</v>
      </c>
      <c r="H24" s="16">
        <f>Agosto!H24+F24</f>
        <v>399772</v>
      </c>
      <c r="I24" s="17">
        <f>H24*1/H51</f>
        <v>0.026480924218514588</v>
      </c>
    </row>
    <row r="25" spans="1:9" ht="9" customHeight="1">
      <c r="A25" s="22" t="s">
        <v>8</v>
      </c>
      <c r="B25" s="16">
        <v>357613</v>
      </c>
      <c r="C25" s="17">
        <f>B25*1/B51</f>
        <v>0.05675602241083074</v>
      </c>
      <c r="D25" s="16">
        <f>Agosto!D25+B25</f>
        <v>3662560</v>
      </c>
      <c r="E25" s="17">
        <f>D25*1/D51</f>
        <v>0.07127232115231318</v>
      </c>
      <c r="F25" s="16">
        <v>129145</v>
      </c>
      <c r="G25" s="17">
        <f>F25*1/F51</f>
        <v>0.07694429648801077</v>
      </c>
      <c r="H25" s="16">
        <f>Agosto!H25+F25</f>
        <v>924587</v>
      </c>
      <c r="I25" s="17">
        <f>H25*1/H51</f>
        <v>0.06124470518301369</v>
      </c>
    </row>
    <row r="26" spans="1:9" ht="9" customHeight="1">
      <c r="A26" s="22" t="s">
        <v>32</v>
      </c>
      <c r="B26" s="16">
        <v>76002</v>
      </c>
      <c r="C26" s="17">
        <f>B26*1/B51</f>
        <v>0.01206212082689376</v>
      </c>
      <c r="D26" s="16">
        <f>Agosto!D26+B26</f>
        <v>480418</v>
      </c>
      <c r="E26" s="17">
        <f>D26*1/D51</f>
        <v>0.009348790458955482</v>
      </c>
      <c r="F26" s="16">
        <v>44381</v>
      </c>
      <c r="G26" s="17">
        <f>F26*1/F51</f>
        <v>0.026442098590223437</v>
      </c>
      <c r="H26" s="16">
        <f>Agosto!H26+F26</f>
        <v>321515</v>
      </c>
      <c r="I26" s="17">
        <f>H26*1/H51</f>
        <v>0.021297175265190454</v>
      </c>
    </row>
    <row r="27" spans="1:9" ht="9" customHeight="1">
      <c r="A27" s="22" t="s">
        <v>33</v>
      </c>
      <c r="B27" s="16">
        <v>0</v>
      </c>
      <c r="C27" s="17">
        <f>B27*1/B51</f>
        <v>0</v>
      </c>
      <c r="D27" s="16">
        <f>Agosto!D27+B27</f>
        <v>81060</v>
      </c>
      <c r="E27" s="17">
        <f>D27*1/D51</f>
        <v>0.001577403333353312</v>
      </c>
      <c r="F27" s="16">
        <v>6937</v>
      </c>
      <c r="G27" s="17">
        <f>F27*1/F51</f>
        <v>0.004133048780342488</v>
      </c>
      <c r="H27" s="16">
        <f>Agosto!H27+F27</f>
        <v>60505</v>
      </c>
      <c r="I27" s="17">
        <f>H27*1/H51</f>
        <v>0.004007855277111017</v>
      </c>
    </row>
    <row r="28" spans="1:9" ht="9" customHeight="1">
      <c r="A28" s="25" t="s">
        <v>29</v>
      </c>
      <c r="B28" s="21">
        <f aca="true" t="shared" si="2" ref="B28:I28">SUM(B24:B27)</f>
        <v>718797</v>
      </c>
      <c r="C28" s="27">
        <f t="shared" si="2"/>
        <v>0.11407879087403955</v>
      </c>
      <c r="D28" s="21">
        <f t="shared" si="2"/>
        <v>6362344</v>
      </c>
      <c r="E28" s="27">
        <f t="shared" si="2"/>
        <v>0.12380930956748636</v>
      </c>
      <c r="F28" s="21">
        <f t="shared" si="2"/>
        <v>278065</v>
      </c>
      <c r="G28" s="27">
        <f t="shared" si="2"/>
        <v>0.16567049287962143</v>
      </c>
      <c r="H28" s="21">
        <f t="shared" si="2"/>
        <v>1706379</v>
      </c>
      <c r="I28" s="27">
        <f t="shared" si="2"/>
        <v>0.11303065994382976</v>
      </c>
    </row>
    <row r="29" spans="1:9" ht="9" customHeight="1">
      <c r="A29" s="12" t="s">
        <v>9</v>
      </c>
      <c r="B29" s="16"/>
      <c r="C29" s="17"/>
      <c r="D29" s="16"/>
      <c r="E29" s="17"/>
      <c r="F29" s="16"/>
      <c r="G29" s="17"/>
      <c r="H29" s="16"/>
      <c r="I29" s="17"/>
    </row>
    <row r="30" spans="1:9" ht="9" customHeight="1">
      <c r="A30" s="13"/>
      <c r="B30" s="16"/>
      <c r="C30" s="17"/>
      <c r="D30" s="16"/>
      <c r="E30" s="17"/>
      <c r="F30" s="16"/>
      <c r="G30" s="17"/>
      <c r="H30" s="16"/>
      <c r="I30" s="17"/>
    </row>
    <row r="31" spans="1:9" ht="9" customHeight="1">
      <c r="A31" s="22" t="s">
        <v>10</v>
      </c>
      <c r="B31" s="16">
        <v>365559</v>
      </c>
      <c r="C31" s="17">
        <f>B31*1/B51</f>
        <v>0.05801711569904023</v>
      </c>
      <c r="D31" s="16">
        <f>Agosto!D31+B31</f>
        <v>3523831</v>
      </c>
      <c r="E31" s="17">
        <f>D31*1/D51</f>
        <v>0.06857269634312527</v>
      </c>
      <c r="F31" s="16">
        <v>102056</v>
      </c>
      <c r="G31" s="17">
        <f>F31*1/F51</f>
        <v>0.06080473206380755</v>
      </c>
      <c r="H31" s="16">
        <f>Agosto!H31+F31</f>
        <v>717643</v>
      </c>
      <c r="I31" s="17">
        <f>H31*1/H51</f>
        <v>0.04753672067815521</v>
      </c>
    </row>
    <row r="32" spans="1:9" ht="9" customHeight="1">
      <c r="A32" s="22" t="s">
        <v>11</v>
      </c>
      <c r="B32" s="16">
        <v>415266</v>
      </c>
      <c r="C32" s="17">
        <f>B32*1/B51</f>
        <v>0.06590601125366258</v>
      </c>
      <c r="D32" s="16">
        <f>Agosto!D32+B32</f>
        <v>2293592</v>
      </c>
      <c r="E32" s="17">
        <f>D32*1/D51</f>
        <v>0.04463261369544152</v>
      </c>
      <c r="F32" s="16">
        <v>42590</v>
      </c>
      <c r="G32" s="17">
        <f>F32*1/F51</f>
        <v>0.02537502487455479</v>
      </c>
      <c r="H32" s="16">
        <f>Agosto!H32+F32</f>
        <v>446222</v>
      </c>
      <c r="I32" s="17">
        <f>H32*1/H51</f>
        <v>0.029557775348533707</v>
      </c>
    </row>
    <row r="33" spans="1:9" ht="9" customHeight="1">
      <c r="A33" s="22" t="s">
        <v>12</v>
      </c>
      <c r="B33" s="16">
        <v>67320</v>
      </c>
      <c r="C33" s="17">
        <f>B33*1/B51</f>
        <v>0.010684218495124968</v>
      </c>
      <c r="D33" s="16">
        <f>Agosto!D33+B33</f>
        <v>915554</v>
      </c>
      <c r="E33" s="17">
        <f>D33*1/D51</f>
        <v>0.017816406753823812</v>
      </c>
      <c r="F33" s="16">
        <v>81414</v>
      </c>
      <c r="G33" s="17">
        <f>F33*1/F51</f>
        <v>0.04850627553737975</v>
      </c>
      <c r="H33" s="16">
        <f>Agosto!H33+F33</f>
        <v>216602</v>
      </c>
      <c r="I33" s="17">
        <f>H33*1/H51</f>
        <v>0.014347731075659868</v>
      </c>
    </row>
    <row r="34" spans="1:9" ht="9" customHeight="1">
      <c r="A34" s="22" t="s">
        <v>34</v>
      </c>
      <c r="B34" s="16">
        <v>92480</v>
      </c>
      <c r="C34" s="17">
        <f>B34*1/B51</f>
        <v>0.014677310255929249</v>
      </c>
      <c r="D34" s="16">
        <f>Agosto!D34+B34</f>
        <v>604980</v>
      </c>
      <c r="E34" s="17">
        <f>D34*1/D51</f>
        <v>0.011772729689268279</v>
      </c>
      <c r="F34" s="16">
        <v>10250</v>
      </c>
      <c r="G34" s="17">
        <f>F34*1/F51</f>
        <v>0.00610692662512765</v>
      </c>
      <c r="H34" s="16">
        <f>Agosto!H34+F34</f>
        <v>340550</v>
      </c>
      <c r="I34" s="17">
        <f>H34*1/H51</f>
        <v>0.022558054947858137</v>
      </c>
    </row>
    <row r="35" spans="1:9" ht="9" customHeight="1">
      <c r="A35" s="22" t="s">
        <v>13</v>
      </c>
      <c r="B35" s="16">
        <v>116740</v>
      </c>
      <c r="C35" s="17">
        <f>B35*1/B51</f>
        <v>0.01852756487107678</v>
      </c>
      <c r="D35" s="16">
        <f>Agosto!D35+B35</f>
        <v>496821</v>
      </c>
      <c r="E35" s="17">
        <f>D35*1/D51</f>
        <v>0.009667987928447148</v>
      </c>
      <c r="F35" s="16">
        <v>12260</v>
      </c>
      <c r="G35" s="17">
        <f>F35*1/F51</f>
        <v>0.007304480041372193</v>
      </c>
      <c r="H35" s="16">
        <f>Agosto!H35+F35</f>
        <v>59460</v>
      </c>
      <c r="I35" s="17">
        <f>H35*1/H51</f>
        <v>0.003938634406694009</v>
      </c>
    </row>
    <row r="36" spans="1:9" ht="9" customHeight="1">
      <c r="A36" s="22" t="s">
        <v>14</v>
      </c>
      <c r="B36" s="16">
        <v>21216</v>
      </c>
      <c r="C36" s="17">
        <f>B36*1/B51</f>
        <v>0.003367147646948475</v>
      </c>
      <c r="D36" s="16">
        <f>Agosto!D36+B36</f>
        <v>176486</v>
      </c>
      <c r="E36" s="17">
        <f>D36*1/D51</f>
        <v>0.0034343647260078043</v>
      </c>
      <c r="F36" s="16">
        <v>7660</v>
      </c>
      <c r="G36" s="17">
        <f>F36*1/F51</f>
        <v>0.00456381053155881</v>
      </c>
      <c r="H36" s="16">
        <f>Agosto!H36+F36</f>
        <v>28108</v>
      </c>
      <c r="I36" s="17">
        <f>H36*1/H51</f>
        <v>0.001861875814049028</v>
      </c>
    </row>
    <row r="37" spans="1:9" ht="9" customHeight="1">
      <c r="A37" s="22" t="s">
        <v>15</v>
      </c>
      <c r="B37" s="16">
        <v>0</v>
      </c>
      <c r="C37" s="17">
        <f>B37*1/B51</f>
        <v>0</v>
      </c>
      <c r="D37" s="16">
        <f>Agosto!D37+B37</f>
        <v>8670</v>
      </c>
      <c r="E37" s="17">
        <f>D37*1/D51</f>
        <v>0.00016871560449263772</v>
      </c>
      <c r="F37" s="16">
        <v>0</v>
      </c>
      <c r="G37" s="17">
        <f>F37*1/F51</f>
        <v>0</v>
      </c>
      <c r="H37" s="16">
        <f>Agosto!H37+F37</f>
        <v>0</v>
      </c>
      <c r="I37" s="17">
        <f>H37*1/H51</f>
        <v>0</v>
      </c>
    </row>
    <row r="38" spans="1:9" ht="9" customHeight="1">
      <c r="A38" s="22" t="s">
        <v>16</v>
      </c>
      <c r="B38" s="16">
        <v>4000</v>
      </c>
      <c r="C38" s="17">
        <f>B38*1/B51</f>
        <v>0.0006348317584744485</v>
      </c>
      <c r="D38" s="16">
        <f>Agosto!D38+B38</f>
        <v>250103</v>
      </c>
      <c r="E38" s="17">
        <f>D38*1/D51</f>
        <v>0.00486692950754581</v>
      </c>
      <c r="F38" s="16">
        <v>23032</v>
      </c>
      <c r="G38" s="17">
        <f>F38*1/F51</f>
        <v>0.01372241307609171</v>
      </c>
      <c r="H38" s="16">
        <f>Agosto!H38+F38</f>
        <v>46572</v>
      </c>
      <c r="I38" s="17">
        <f>H38*1/H51</f>
        <v>0.0030849324182400505</v>
      </c>
    </row>
    <row r="39" spans="1:9" ht="9" customHeight="1">
      <c r="A39" s="22" t="s">
        <v>17</v>
      </c>
      <c r="B39" s="16">
        <v>38760</v>
      </c>
      <c r="C39" s="17">
        <f>B39*1/B51</f>
        <v>0.006151519739617406</v>
      </c>
      <c r="D39" s="16">
        <f>Agosto!D39+B39</f>
        <v>287076</v>
      </c>
      <c r="E39" s="17">
        <f>D39*1/D51</f>
        <v>0.005586413019069028</v>
      </c>
      <c r="F39" s="16">
        <v>500</v>
      </c>
      <c r="G39" s="17">
        <f>F39*1/F51</f>
        <v>0.0002978988597623244</v>
      </c>
      <c r="H39" s="16">
        <f>Agosto!H39+F39</f>
        <v>275671</v>
      </c>
      <c r="I39" s="17">
        <f>H39*1/H51</f>
        <v>0.01826046561600646</v>
      </c>
    </row>
    <row r="40" spans="1:9" ht="9" customHeight="1">
      <c r="A40" s="26" t="s">
        <v>29</v>
      </c>
      <c r="B40" s="21">
        <f aca="true" t="shared" si="3" ref="B40:I40">SUM(B31:B39)</f>
        <v>1121341</v>
      </c>
      <c r="C40" s="27">
        <f t="shared" si="3"/>
        <v>0.17796571971987415</v>
      </c>
      <c r="D40" s="21">
        <f t="shared" si="3"/>
        <v>8557113</v>
      </c>
      <c r="E40" s="27">
        <f t="shared" si="3"/>
        <v>0.16651885726722132</v>
      </c>
      <c r="F40" s="21">
        <f t="shared" si="3"/>
        <v>279762</v>
      </c>
      <c r="G40" s="27">
        <f t="shared" si="3"/>
        <v>0.16668156160965478</v>
      </c>
      <c r="H40" s="21">
        <f t="shared" si="3"/>
        <v>2130828</v>
      </c>
      <c r="I40" s="27">
        <f t="shared" si="3"/>
        <v>0.14114619030519646</v>
      </c>
    </row>
    <row r="41" spans="1:9" ht="9" customHeight="1">
      <c r="A41" s="12" t="s">
        <v>18</v>
      </c>
      <c r="B41" s="16"/>
      <c r="C41" s="17"/>
      <c r="D41" s="16"/>
      <c r="E41" s="17"/>
      <c r="F41" s="16"/>
      <c r="G41" s="17"/>
      <c r="H41" s="16"/>
      <c r="I41" s="17"/>
    </row>
    <row r="42" spans="1:9" ht="9" customHeight="1">
      <c r="A42" s="22"/>
      <c r="B42" s="16"/>
      <c r="C42" s="17"/>
      <c r="D42" s="16"/>
      <c r="E42" s="17"/>
      <c r="F42" s="16"/>
      <c r="G42" s="17"/>
      <c r="H42" s="16"/>
      <c r="I42" s="17"/>
    </row>
    <row r="43" spans="1:9" ht="9" customHeight="1">
      <c r="A43" s="22" t="s">
        <v>19</v>
      </c>
      <c r="B43" s="16">
        <v>0</v>
      </c>
      <c r="C43" s="17">
        <f>B43*1/B51</f>
        <v>0</v>
      </c>
      <c r="D43" s="16">
        <f>Agosto!D43+B43</f>
        <v>41228</v>
      </c>
      <c r="E43" s="17">
        <f>D43*1/D51</f>
        <v>0.0008022845377188545</v>
      </c>
      <c r="F43" s="16">
        <v>4600</v>
      </c>
      <c r="G43" s="17">
        <f>F43*1/F51</f>
        <v>0.002740669509813384</v>
      </c>
      <c r="H43" s="16">
        <f>Agosto!H43+F43</f>
        <v>29990</v>
      </c>
      <c r="I43" s="17">
        <f>H43*1/H51</f>
        <v>0.0019865396208670256</v>
      </c>
    </row>
    <row r="44" spans="1:9" ht="9" customHeight="1">
      <c r="A44" s="22" t="s">
        <v>20</v>
      </c>
      <c r="B44" s="16">
        <v>100194</v>
      </c>
      <c r="C44" s="17">
        <f>B44*1/B51</f>
        <v>0.015901583302147224</v>
      </c>
      <c r="D44" s="16">
        <f>Agosto!D44+B44</f>
        <v>626911</v>
      </c>
      <c r="E44" s="17">
        <f>D44*1/D51</f>
        <v>0.012199500383862055</v>
      </c>
      <c r="F44" s="16">
        <v>22864</v>
      </c>
      <c r="G44" s="17">
        <f>F44*1/F51</f>
        <v>0.013622319059211569</v>
      </c>
      <c r="H44" s="16">
        <f>Agosto!H44+F44</f>
        <v>140510</v>
      </c>
      <c r="I44" s="17">
        <f>H44*1/H51</f>
        <v>0.009307391868223599</v>
      </c>
    </row>
    <row r="45" spans="1:9" ht="9" customHeight="1">
      <c r="A45" s="22" t="s">
        <v>21</v>
      </c>
      <c r="B45" s="16">
        <v>57745</v>
      </c>
      <c r="C45" s="17">
        <f>B45*1/B51</f>
        <v>0.009164589973276757</v>
      </c>
      <c r="D45" s="16">
        <f>Agosto!D45+B45</f>
        <v>355110</v>
      </c>
      <c r="E45" s="17">
        <f>D45*1/D51</f>
        <v>0.006910334291970079</v>
      </c>
      <c r="F45" s="16">
        <v>1421</v>
      </c>
      <c r="G45" s="17">
        <f>F45*1/F51</f>
        <v>0.0008466285594445258</v>
      </c>
      <c r="H45" s="16">
        <f>Agosto!H45+F45</f>
        <v>32660</v>
      </c>
      <c r="I45" s="17">
        <f>H45*1/H51</f>
        <v>0.002163400600784163</v>
      </c>
    </row>
    <row r="46" spans="1:9" ht="9" customHeight="1">
      <c r="A46" s="22" t="s">
        <v>22</v>
      </c>
      <c r="B46" s="16">
        <v>0</v>
      </c>
      <c r="C46" s="17">
        <f>B46*1/B51</f>
        <v>0</v>
      </c>
      <c r="D46" s="16">
        <f>Agosto!D46+B46</f>
        <v>75335</v>
      </c>
      <c r="E46" s="17">
        <f>D46*1/D51</f>
        <v>0.0014659965472263972</v>
      </c>
      <c r="F46" s="16">
        <v>43300</v>
      </c>
      <c r="G46" s="17">
        <f>F46*1/F51</f>
        <v>0.025798041255417292</v>
      </c>
      <c r="H46" s="16">
        <f>Agosto!H46+F46</f>
        <v>231155</v>
      </c>
      <c r="I46" s="17">
        <f>H46*1/H51</f>
        <v>0.015311722776309346</v>
      </c>
    </row>
    <row r="47" spans="1:9" ht="9" customHeight="1">
      <c r="A47" s="22" t="s">
        <v>35</v>
      </c>
      <c r="B47" s="16">
        <v>0</v>
      </c>
      <c r="C47" s="17">
        <f>B47*1/B51</f>
        <v>0</v>
      </c>
      <c r="D47" s="16">
        <f>Agosto!D47+B47</f>
        <v>0</v>
      </c>
      <c r="E47" s="17">
        <f>D47*1/D51</f>
        <v>0</v>
      </c>
      <c r="F47" s="16">
        <v>13520</v>
      </c>
      <c r="G47" s="17">
        <f>F47*1/F51</f>
        <v>0.008055185167973251</v>
      </c>
      <c r="H47" s="16">
        <f>Agosto!H47+F47</f>
        <v>101400</v>
      </c>
      <c r="I47" s="17">
        <f>H47*1/H51</f>
        <v>0.006716742832808149</v>
      </c>
    </row>
    <row r="48" spans="1:9" ht="9" customHeight="1">
      <c r="A48" s="22" t="s">
        <v>23</v>
      </c>
      <c r="B48" s="16">
        <v>0</v>
      </c>
      <c r="C48" s="17">
        <f>B48*1/B51</f>
        <v>0</v>
      </c>
      <c r="D48" s="16">
        <f>Agosto!D48+B48</f>
        <v>0</v>
      </c>
      <c r="E48" s="17">
        <f>D48*1/D51</f>
        <v>0</v>
      </c>
      <c r="F48" s="16">
        <v>0</v>
      </c>
      <c r="G48" s="17">
        <f>F48*1/F51</f>
        <v>0</v>
      </c>
      <c r="H48" s="16">
        <f>Agosto!H48+F48</f>
        <v>0</v>
      </c>
      <c r="I48" s="17">
        <f>H48*1/H51</f>
        <v>0</v>
      </c>
    </row>
    <row r="49" spans="1:9" ht="9" customHeight="1">
      <c r="A49" s="10" t="s">
        <v>24</v>
      </c>
      <c r="B49" s="16">
        <v>0</v>
      </c>
      <c r="C49" s="17">
        <f>B49*1/B51</f>
        <v>0</v>
      </c>
      <c r="D49" s="16">
        <f>Agosto!D49+B49</f>
        <v>0</v>
      </c>
      <c r="E49" s="17">
        <f>D49*1/D51</f>
        <v>0</v>
      </c>
      <c r="F49" s="16">
        <v>0</v>
      </c>
      <c r="G49" s="17">
        <f>F49*1/F51</f>
        <v>0</v>
      </c>
      <c r="H49" s="16">
        <f>Agosto!H49+F49</f>
        <v>0</v>
      </c>
      <c r="I49" s="17">
        <f>H49*1/H51</f>
        <v>0</v>
      </c>
    </row>
    <row r="50" spans="1:9" ht="9" customHeight="1">
      <c r="A50" s="26" t="s">
        <v>29</v>
      </c>
      <c r="B50" s="21">
        <f aca="true" t="shared" si="4" ref="B50:I50">SUM(B43:B49)</f>
        <v>157939</v>
      </c>
      <c r="C50" s="27">
        <f t="shared" si="4"/>
        <v>0.02506617327542398</v>
      </c>
      <c r="D50" s="21">
        <f t="shared" si="4"/>
        <v>1098584</v>
      </c>
      <c r="E50" s="27">
        <f t="shared" si="4"/>
        <v>0.021378115760777385</v>
      </c>
      <c r="F50" s="21">
        <f t="shared" si="4"/>
        <v>85705</v>
      </c>
      <c r="G50" s="27">
        <f t="shared" si="4"/>
        <v>0.05106284355186003</v>
      </c>
      <c r="H50" s="21">
        <f t="shared" si="4"/>
        <v>535715</v>
      </c>
      <c r="I50" s="27">
        <f t="shared" si="4"/>
        <v>0.03548579769899228</v>
      </c>
    </row>
    <row r="51" spans="1:9" ht="9" customHeight="1">
      <c r="A51" s="26" t="s">
        <v>36</v>
      </c>
      <c r="B51" s="21">
        <f aca="true" t="shared" si="5" ref="B51:I51">SUM(B15+B21+B28+B40+B50)</f>
        <v>6300882</v>
      </c>
      <c r="C51" s="68">
        <f t="shared" si="5"/>
        <v>1</v>
      </c>
      <c r="D51" s="21">
        <f t="shared" si="5"/>
        <v>51388252</v>
      </c>
      <c r="E51" s="68">
        <f t="shared" si="5"/>
        <v>1</v>
      </c>
      <c r="F51" s="21">
        <f t="shared" si="5"/>
        <v>1678422</v>
      </c>
      <c r="G51" s="68">
        <f t="shared" si="5"/>
        <v>1</v>
      </c>
      <c r="H51" s="21">
        <f t="shared" si="5"/>
        <v>15096603</v>
      </c>
      <c r="I51" s="68">
        <f t="shared" si="5"/>
        <v>1</v>
      </c>
    </row>
    <row r="52" spans="1:9" ht="9" customHeight="1">
      <c r="A52" s="9"/>
      <c r="B52" s="31"/>
      <c r="C52" s="32"/>
      <c r="D52" s="31"/>
      <c r="E52" s="32"/>
      <c r="F52" s="31"/>
      <c r="G52" s="32"/>
      <c r="H52" s="31"/>
      <c r="I52" s="33"/>
    </row>
    <row r="53" spans="1:9" ht="9" customHeight="1">
      <c r="A53" s="28" t="s">
        <v>37</v>
      </c>
      <c r="B53" s="29">
        <v>0</v>
      </c>
      <c r="C53" s="30"/>
      <c r="D53" s="29">
        <f>Agosto!D53+B53</f>
        <v>0</v>
      </c>
      <c r="E53" s="29"/>
      <c r="F53" s="29">
        <v>105144</v>
      </c>
      <c r="G53" s="29"/>
      <c r="H53" s="29">
        <f>Agosto!H53+F53</f>
        <v>970904</v>
      </c>
      <c r="I53" s="30"/>
    </row>
    <row r="54" spans="1:9" ht="9" customHeight="1">
      <c r="A54" s="5" t="s">
        <v>38</v>
      </c>
      <c r="B54" s="5"/>
      <c r="C54" s="5"/>
      <c r="D54" s="5"/>
      <c r="E54" s="5"/>
      <c r="F54" s="5"/>
      <c r="G54" s="5"/>
      <c r="H54" s="5"/>
      <c r="I54" s="5"/>
    </row>
  </sheetData>
  <sheetProtection/>
  <mergeCells count="6">
    <mergeCell ref="B7:E7"/>
    <mergeCell ref="F7:I7"/>
    <mergeCell ref="B8:C8"/>
    <mergeCell ref="D8:E8"/>
    <mergeCell ref="F8:G8"/>
    <mergeCell ref="H8:I8"/>
  </mergeCells>
  <printOptions horizontalCentered="1" verticalCentered="1"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UNIÃO BRASILEIRA DE AVICULTURA</dc:creator>
  <cp:keywords/>
  <dc:description/>
  <cp:lastModifiedBy>administrativo</cp:lastModifiedBy>
  <cp:lastPrinted>2013-01-14T12:29:07Z</cp:lastPrinted>
  <dcterms:created xsi:type="dcterms:W3CDTF">1997-02-04T11:23:51Z</dcterms:created>
  <dcterms:modified xsi:type="dcterms:W3CDTF">2014-09-18T12:25:35Z</dcterms:modified>
  <cp:category/>
  <cp:version/>
  <cp:contentType/>
  <cp:contentStatus/>
</cp:coreProperties>
</file>